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296" i="1" l="1"/>
  <c r="F187" i="1" l="1"/>
  <c r="D380" i="1"/>
  <c r="E380" i="1"/>
  <c r="F380" i="1"/>
  <c r="D248" i="1"/>
  <c r="E248" i="1"/>
  <c r="D241" i="1"/>
  <c r="E241" i="1"/>
  <c r="D233" i="1"/>
  <c r="E233" i="1"/>
  <c r="D222" i="1"/>
  <c r="E222" i="1"/>
  <c r="D203" i="1"/>
  <c r="E203" i="1"/>
  <c r="D192" i="1"/>
  <c r="E192" i="1"/>
  <c r="D180" i="1"/>
  <c r="D150" i="1" s="1"/>
  <c r="E180" i="1"/>
  <c r="D151" i="1"/>
  <c r="E151" i="1"/>
  <c r="D167" i="1"/>
  <c r="E167" i="1"/>
  <c r="E150" i="1" s="1"/>
  <c r="D301" i="1" l="1"/>
  <c r="E301" i="1"/>
  <c r="D290" i="1"/>
  <c r="D289" i="1" s="1"/>
  <c r="E290" i="1"/>
  <c r="D273" i="1"/>
  <c r="D266" i="1" s="1"/>
  <c r="E273" i="1"/>
  <c r="F275" i="1"/>
  <c r="D99" i="1"/>
  <c r="E99" i="1"/>
  <c r="D73" i="1"/>
  <c r="E73" i="1"/>
  <c r="F32" i="1"/>
  <c r="F34" i="1"/>
  <c r="F276" i="1"/>
  <c r="F277" i="1"/>
  <c r="F278" i="1"/>
  <c r="F279" i="1"/>
  <c r="F280" i="1"/>
  <c r="F281" i="1"/>
  <c r="F329" i="1"/>
  <c r="F331" i="1"/>
  <c r="F325" i="1"/>
  <c r="F305" i="1"/>
  <c r="F307" i="1"/>
  <c r="F309" i="1"/>
  <c r="F294" i="1"/>
  <c r="F283" i="1"/>
  <c r="F247" i="1"/>
  <c r="F240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E54" i="1"/>
  <c r="F49" i="1"/>
  <c r="F273" i="1" l="1"/>
  <c r="C36" i="1"/>
  <c r="C233" i="1"/>
  <c r="C301" i="1"/>
  <c r="C273" i="1"/>
  <c r="C241" i="1"/>
  <c r="C99" i="1"/>
  <c r="C73" i="1"/>
  <c r="C23" i="1"/>
  <c r="F66" i="1" l="1"/>
  <c r="C290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I397" i="1" l="1"/>
  <c r="F395" i="1"/>
  <c r="F394" i="1"/>
  <c r="E393" i="1"/>
  <c r="D393" i="1"/>
  <c r="C393" i="1"/>
  <c r="F392" i="1"/>
  <c r="F391" i="1"/>
  <c r="F390" i="1" s="1"/>
  <c r="E390" i="1"/>
  <c r="D390" i="1"/>
  <c r="C390" i="1"/>
  <c r="F389" i="1"/>
  <c r="F388" i="1"/>
  <c r="E387" i="1"/>
  <c r="D387" i="1"/>
  <c r="C387" i="1"/>
  <c r="F386" i="1"/>
  <c r="F385" i="1"/>
  <c r="F384" i="1" s="1"/>
  <c r="E384" i="1"/>
  <c r="D384" i="1"/>
  <c r="C384" i="1"/>
  <c r="F383" i="1"/>
  <c r="F382" i="1"/>
  <c r="E381" i="1"/>
  <c r="D381" i="1"/>
  <c r="C381" i="1"/>
  <c r="F379" i="1"/>
  <c r="F377" i="1"/>
  <c r="F376" i="1"/>
  <c r="E375" i="1"/>
  <c r="D375" i="1"/>
  <c r="C375" i="1"/>
  <c r="F374" i="1"/>
  <c r="F373" i="1"/>
  <c r="F372" i="1" s="1"/>
  <c r="E372" i="1"/>
  <c r="D372" i="1"/>
  <c r="C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E348" i="1"/>
  <c r="E347" i="1" s="1"/>
  <c r="D348" i="1"/>
  <c r="D347" i="1" s="1"/>
  <c r="C348" i="1"/>
  <c r="F346" i="1"/>
  <c r="F344" i="1"/>
  <c r="E342" i="1"/>
  <c r="D342" i="1"/>
  <c r="C342" i="1"/>
  <c r="F341" i="1"/>
  <c r="F339" i="1"/>
  <c r="E339" i="1"/>
  <c r="D339" i="1"/>
  <c r="C339" i="1"/>
  <c r="F338" i="1"/>
  <c r="F336" i="1" s="1"/>
  <c r="E336" i="1"/>
  <c r="D336" i="1"/>
  <c r="C336" i="1"/>
  <c r="F335" i="1"/>
  <c r="F333" i="1"/>
  <c r="F327" i="1"/>
  <c r="F326" i="1"/>
  <c r="F323" i="1"/>
  <c r="E321" i="1"/>
  <c r="D321" i="1"/>
  <c r="C321" i="1"/>
  <c r="F320" i="1"/>
  <c r="F318" i="1" s="1"/>
  <c r="E318" i="1"/>
  <c r="D318" i="1"/>
  <c r="C318" i="1"/>
  <c r="F317" i="1"/>
  <c r="F315" i="1" s="1"/>
  <c r="E315" i="1"/>
  <c r="D315" i="1"/>
  <c r="C315" i="1"/>
  <c r="F314" i="1"/>
  <c r="F312" i="1"/>
  <c r="E310" i="1"/>
  <c r="D310" i="1"/>
  <c r="C310" i="1"/>
  <c r="F303" i="1"/>
  <c r="F301" i="1" s="1"/>
  <c r="F300" i="1"/>
  <c r="F298" i="1"/>
  <c r="F292" i="1"/>
  <c r="F288" i="1"/>
  <c r="F286" i="1"/>
  <c r="E284" i="1"/>
  <c r="D284" i="1"/>
  <c r="C284" i="1"/>
  <c r="F272" i="1"/>
  <c r="F271" i="1"/>
  <c r="F269" i="1"/>
  <c r="E267" i="1"/>
  <c r="E266" i="1" s="1"/>
  <c r="D267" i="1"/>
  <c r="C267" i="1"/>
  <c r="F265" i="1"/>
  <c r="F264" i="1"/>
  <c r="F262" i="1"/>
  <c r="F260" i="1"/>
  <c r="F258" i="1"/>
  <c r="F256" i="1"/>
  <c r="F255" i="1"/>
  <c r="F254" i="1"/>
  <c r="F253" i="1"/>
  <c r="F252" i="1"/>
  <c r="F250" i="1"/>
  <c r="F248" i="1" s="1"/>
  <c r="C248" i="1"/>
  <c r="F245" i="1"/>
  <c r="F241" i="1" s="1"/>
  <c r="F243" i="1"/>
  <c r="F238" i="1"/>
  <c r="F237" i="1"/>
  <c r="F235" i="1"/>
  <c r="F233" i="1" s="1"/>
  <c r="F232" i="1"/>
  <c r="F231" i="1"/>
  <c r="F230" i="1"/>
  <c r="F229" i="1"/>
  <c r="F225" i="1"/>
  <c r="F224" i="1"/>
  <c r="F222" i="1" s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F180" i="1" s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4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3" i="1" s="1"/>
  <c r="F72" i="1"/>
  <c r="F70" i="1"/>
  <c r="F68" i="1"/>
  <c r="F60" i="1"/>
  <c r="C58" i="1"/>
  <c r="F56" i="1"/>
  <c r="F54" i="1" s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D6" i="1" s="1"/>
  <c r="C7" i="1"/>
  <c r="E289" i="1" l="1"/>
  <c r="F203" i="1"/>
  <c r="F151" i="1"/>
  <c r="F192" i="1"/>
  <c r="F167" i="1"/>
  <c r="F348" i="1"/>
  <c r="F36" i="1"/>
  <c r="E6" i="1"/>
  <c r="F23" i="1"/>
  <c r="F99" i="1"/>
  <c r="F290" i="1"/>
  <c r="F381" i="1"/>
  <c r="F387" i="1"/>
  <c r="F393" i="1"/>
  <c r="F375" i="1"/>
  <c r="F112" i="1"/>
  <c r="F267" i="1"/>
  <c r="F284" i="1"/>
  <c r="C289" i="1"/>
  <c r="F321" i="1"/>
  <c r="F342" i="1"/>
  <c r="C347" i="1"/>
  <c r="E57" i="1"/>
  <c r="F136" i="1"/>
  <c r="C150" i="1"/>
  <c r="F310" i="1"/>
  <c r="C380" i="1"/>
  <c r="F13" i="1"/>
  <c r="D57" i="1"/>
  <c r="F118" i="1"/>
  <c r="C266" i="1"/>
  <c r="F129" i="1"/>
  <c r="F80" i="1"/>
  <c r="C6" i="1"/>
  <c r="F50" i="1"/>
  <c r="F7" i="1"/>
  <c r="F58" i="1"/>
  <c r="C57" i="1"/>
  <c r="F347" i="1" l="1"/>
  <c r="F289" i="1"/>
  <c r="F6" i="1"/>
  <c r="F266" i="1"/>
  <c r="F150" i="1"/>
  <c r="E396" i="1"/>
  <c r="D396" i="1"/>
  <c r="G48" i="1" s="1"/>
  <c r="C396" i="1"/>
  <c r="F57" i="1"/>
  <c r="F396" i="1" l="1"/>
  <c r="G31" i="1"/>
  <c r="G32" i="1"/>
  <c r="G49" i="1"/>
  <c r="G28" i="1"/>
  <c r="G144" i="1"/>
  <c r="G33" i="1"/>
  <c r="G29" i="1"/>
  <c r="G34" i="1"/>
  <c r="G30" i="1"/>
  <c r="I399" i="1"/>
  <c r="G391" i="1"/>
  <c r="G385" i="1"/>
  <c r="G377" i="1"/>
  <c r="G372" i="1"/>
  <c r="G369" i="1"/>
  <c r="G365" i="1"/>
  <c r="G361" i="1"/>
  <c r="G357" i="1"/>
  <c r="G353" i="1"/>
  <c r="G349" i="1"/>
  <c r="G344" i="1"/>
  <c r="G339" i="1"/>
  <c r="G334" i="1"/>
  <c r="G322" i="1"/>
  <c r="G320" i="1"/>
  <c r="G315" i="1"/>
  <c r="G311" i="1"/>
  <c r="G303" i="1"/>
  <c r="G298" i="1"/>
  <c r="G288" i="1"/>
  <c r="G284" i="1"/>
  <c r="G274" i="1"/>
  <c r="G272" i="1"/>
  <c r="G269" i="1"/>
  <c r="G263" i="1"/>
  <c r="G259" i="1"/>
  <c r="G255" i="1"/>
  <c r="G251" i="1"/>
  <c r="G244" i="1"/>
  <c r="G237" i="1"/>
  <c r="G233" i="1"/>
  <c r="G229" i="1"/>
  <c r="G223" i="1"/>
  <c r="G221" i="1"/>
  <c r="G217" i="1"/>
  <c r="G213" i="1"/>
  <c r="G209" i="1"/>
  <c r="G205" i="1"/>
  <c r="G197" i="1"/>
  <c r="G194" i="1"/>
  <c r="G393" i="1"/>
  <c r="G387" i="1"/>
  <c r="G381" i="1"/>
  <c r="G368" i="1"/>
  <c r="G360" i="1"/>
  <c r="G352" i="1"/>
  <c r="G347" i="1"/>
  <c r="G343" i="1"/>
  <c r="G341" i="1"/>
  <c r="G318" i="1"/>
  <c r="G302" i="1"/>
  <c r="G300" i="1"/>
  <c r="G276" i="1"/>
  <c r="G254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90" i="1"/>
  <c r="G384" i="1"/>
  <c r="G376" i="1"/>
  <c r="G394" i="1"/>
  <c r="G382" i="1"/>
  <c r="G371" i="1"/>
  <c r="G363" i="1"/>
  <c r="G355" i="1"/>
  <c r="G345" i="1"/>
  <c r="G338" i="1"/>
  <c r="G321" i="1"/>
  <c r="G314" i="1"/>
  <c r="G299" i="1"/>
  <c r="G285" i="1"/>
  <c r="G273" i="1"/>
  <c r="G265" i="1"/>
  <c r="G258" i="1"/>
  <c r="G250" i="1"/>
  <c r="G234" i="1"/>
  <c r="G225" i="1"/>
  <c r="G218" i="1"/>
  <c r="G210" i="1"/>
  <c r="G201" i="1"/>
  <c r="G190" i="1"/>
  <c r="G386" i="1"/>
  <c r="G364" i="1"/>
  <c r="G348" i="1"/>
  <c r="G342" i="1"/>
  <c r="G317" i="1"/>
  <c r="G297" i="1"/>
  <c r="G236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395" i="1"/>
  <c r="G383" i="1"/>
  <c r="G370" i="1"/>
  <c r="G354" i="1"/>
  <c r="G312" i="1"/>
  <c r="G286" i="1"/>
  <c r="G268" i="1"/>
  <c r="G261" i="1"/>
  <c r="G257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366" i="1"/>
  <c r="G350" i="1"/>
  <c r="G336" i="1"/>
  <c r="G332" i="1"/>
  <c r="G252" i="1"/>
  <c r="G248" i="1"/>
  <c r="G242" i="1"/>
  <c r="G238" i="1"/>
  <c r="G198" i="1"/>
  <c r="G178" i="1"/>
  <c r="G159" i="1"/>
  <c r="G374" i="1"/>
  <c r="G359" i="1"/>
  <c r="G340" i="1"/>
  <c r="G316" i="1"/>
  <c r="G289" i="1"/>
  <c r="G270" i="1"/>
  <c r="G253" i="1"/>
  <c r="G232" i="1"/>
  <c r="G214" i="1"/>
  <c r="G196" i="1"/>
  <c r="G380" i="1"/>
  <c r="G346" i="1"/>
  <c r="G301" i="1"/>
  <c r="G226" i="1"/>
  <c r="G207" i="1"/>
  <c r="G180" i="1"/>
  <c r="G154" i="1"/>
  <c r="G134" i="1"/>
  <c r="G116" i="1"/>
  <c r="G96" i="1"/>
  <c r="G389" i="1"/>
  <c r="G362" i="1"/>
  <c r="G287" i="1"/>
  <c r="G264" i="1"/>
  <c r="G256" i="1"/>
  <c r="G175" i="1"/>
  <c r="G143" i="1"/>
  <c r="G127" i="1"/>
  <c r="G119" i="1"/>
  <c r="G77" i="1"/>
  <c r="G69" i="1"/>
  <c r="G59" i="1"/>
  <c r="G42" i="1"/>
  <c r="G36" i="1"/>
  <c r="G26" i="1"/>
  <c r="G16" i="1"/>
  <c r="G7" i="1"/>
  <c r="G337" i="1"/>
  <c r="G323" i="1"/>
  <c r="G245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88" i="1"/>
  <c r="G367" i="1"/>
  <c r="G351" i="1"/>
  <c r="G333" i="1"/>
  <c r="G310" i="1"/>
  <c r="G277" i="1"/>
  <c r="G262" i="1"/>
  <c r="G243" i="1"/>
  <c r="G222" i="1"/>
  <c r="G206" i="1"/>
  <c r="G392" i="1"/>
  <c r="G356" i="1"/>
  <c r="G319" i="1"/>
  <c r="G275" i="1"/>
  <c r="G215" i="1"/>
  <c r="G193" i="1"/>
  <c r="G173" i="1"/>
  <c r="G149" i="1"/>
  <c r="G125" i="1"/>
  <c r="G105" i="1"/>
  <c r="G79" i="1"/>
  <c r="G373" i="1"/>
  <c r="G313" i="1"/>
  <c r="G271" i="1"/>
  <c r="G260" i="1"/>
  <c r="G182" i="1"/>
  <c r="G166" i="1"/>
  <c r="G139" i="1"/>
  <c r="G123" i="1"/>
  <c r="G114" i="1"/>
  <c r="G73" i="1"/>
  <c r="G61" i="1"/>
  <c r="G44" i="1"/>
  <c r="G40" i="1"/>
  <c r="G20" i="1"/>
  <c r="G14" i="1"/>
  <c r="G358" i="1"/>
  <c r="G335" i="1"/>
  <c r="G249" i="1"/>
  <c r="G241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0" i="1"/>
  <c r="G50" i="1"/>
  <c r="G58" i="1"/>
  <c r="G167" i="1"/>
  <c r="G129" i="1"/>
  <c r="G118" i="1"/>
  <c r="G266" i="1"/>
  <c r="G375" i="1"/>
  <c r="G80" i="1"/>
  <c r="G136" i="1"/>
  <c r="G57" i="1" l="1"/>
</calcChain>
</file>

<file path=xl/sharedStrings.xml><?xml version="1.0" encoding="utf-8"?>
<sst xmlns="http://schemas.openxmlformats.org/spreadsheetml/2006/main" count="703" uniqueCount="698">
  <si>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</si>
  <si>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</si>
  <si>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</si>
  <si>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</si>
  <si>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</si>
  <si>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</si>
  <si>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</si>
  <si>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</si>
  <si>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</si>
  <si>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</si>
  <si>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</si>
  <si>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</si>
  <si>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</si>
  <si>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</si>
  <si>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</si>
  <si>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</si>
  <si>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</si>
  <si>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</si>
  <si>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</si>
  <si>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</si>
  <si>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</si>
  <si>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</si>
  <si>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</si>
  <si>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</si>
  <si>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</si>
  <si>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</si>
  <si>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</si>
  <si>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</si>
  <si>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</si>
  <si>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</si>
  <si>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</si>
  <si>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</si>
  <si>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</si>
  <si>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</si>
  <si>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</si>
  <si>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</si>
  <si>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</si>
  <si>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</si>
  <si>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</si>
  <si>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</si>
  <si>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</si>
  <si>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</si>
  <si>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</si>
  <si>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</si>
  <si>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</si>
  <si>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</si>
  <si>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</si>
  <si>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</si>
  <si>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</si>
  <si>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</si>
  <si>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</si>
  <si>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</si>
  <si>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</si>
  <si>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</si>
  <si>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</si>
  <si>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</si>
  <si>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</si>
  <si>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</si>
  <si>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</si>
  <si>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</si>
  <si>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</si>
  <si>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</si>
  <si>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</si>
  <si>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</si>
  <si>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</si>
  <si>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</si>
  <si>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</si>
  <si>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</si>
  <si>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</si>
  <si>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</si>
  <si>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</si>
  <si>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</si>
  <si>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</si>
  <si>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</si>
  <si>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</si>
  <si>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</si>
  <si>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</si>
  <si>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</si>
  <si>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</si>
  <si>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</si>
  <si>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</si>
  <si>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</si>
  <si>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</si>
  <si>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</si>
  <si>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</si>
  <si>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</si>
  <si>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</si>
  <si>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</si>
  <si>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</si>
  <si>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</si>
  <si>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</si>
  <si>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</si>
  <si>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</si>
  <si>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</si>
  <si>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</si>
  <si>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</si>
  <si>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</si>
  <si>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</si>
  <si>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</si>
  <si>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</si>
  <si>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</si>
  <si>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</si>
  <si>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</si>
  <si>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</si>
  <si>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</si>
  <si>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</si>
  <si>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</si>
  <si>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</si>
  <si>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</si>
  <si>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</si>
  <si>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</si>
  <si>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</si>
  <si>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</si>
  <si>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</si>
  <si>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</si>
  <si>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</si>
  <si>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</si>
  <si>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</si>
  <si>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</si>
  <si>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</si>
  <si>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</si>
  <si>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</si>
  <si>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</si>
  <si>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</si>
  <si>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</si>
  <si>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</si>
  <si>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</si>
  <si>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</si>
  <si>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</si>
  <si>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</si>
  <si>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</si>
  <si>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</si>
  <si>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</si>
  <si>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</si>
  <si>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</si>
  <si>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</si>
  <si>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</si>
  <si>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</si>
  <si>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</si>
  <si>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</si>
  <si>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</si>
  <si>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</si>
  <si>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</si>
  <si>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</si>
  <si>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</si>
  <si>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</si>
  <si>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</si>
  <si>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</si>
  <si>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</si>
  <si>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</si>
  <si>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</si>
  <si>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</si>
  <si>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</si>
  <si>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</si>
  <si>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</si>
  <si>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</si>
  <si>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</si>
  <si>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</si>
  <si>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</si>
  <si>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</si>
  <si>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</si>
  <si>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</si>
  <si>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</si>
  <si>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</si>
  <si>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</si>
  <si>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</si>
  <si>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</si>
  <si>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</si>
  <si>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</si>
  <si>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</si>
  <si>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</si>
  <si>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</si>
  <si>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</si>
  <si>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</si>
  <si>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</si>
  <si>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</si>
  <si>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</si>
  <si>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</si>
  <si>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</si>
  <si>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</si>
  <si>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</si>
  <si>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</si>
  <si>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</si>
  <si>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</si>
  <si>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</si>
  <si>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</si>
  <si>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</si>
  <si>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</si>
  <si>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</si>
  <si>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</si>
  <si>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</si>
  <si>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</si>
  <si>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</si>
  <si>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</si>
  <si>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</si>
  <si>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</si>
  <si>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</si>
  <si>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</si>
  <si>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</si>
  <si>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</si>
  <si>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</si>
  <si>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</si>
  <si>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</si>
  <si>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</si>
  <si>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</si>
  <si>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</si>
  <si>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</si>
  <si>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</si>
  <si>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</si>
  <si>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</si>
  <si>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</si>
  <si>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</si>
  <si>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</si>
  <si>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</si>
  <si>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</si>
  <si>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</si>
  <si>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</si>
  <si>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</si>
  <si>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</si>
  <si>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</si>
  <si>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</si>
  <si>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</si>
  <si>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</si>
  <si>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</si>
  <si>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</si>
  <si>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</si>
  <si>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</si>
  <si>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</si>
  <si>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</si>
  <si>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</si>
  <si>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</si>
  <si>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</si>
  <si>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</si>
  <si>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</si>
  <si>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</si>
  <si>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</si>
  <si>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</si>
  <si>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</si>
  <si>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</si>
  <si>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</si>
  <si>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</si>
  <si>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</si>
  <si>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</si>
  <si>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</si>
  <si>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</si>
  <si>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</si>
  <si>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</si>
  <si>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</si>
  <si>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</si>
  <si>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</si>
  <si>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</si>
  <si>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</si>
  <si>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</si>
  <si>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</si>
  <si>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</si>
  <si>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</si>
  <si>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</si>
  <si>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</si>
  <si>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</si>
  <si>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</si>
  <si>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</si>
  <si>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</si>
  <si>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</si>
  <si>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</si>
  <si>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</si>
  <si>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</si>
  <si>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</si>
  <si>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</si>
  <si>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</si>
  <si>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</si>
  <si>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</si>
  <si>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</si>
  <si>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</si>
  <si>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</si>
  <si>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</si>
  <si>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</si>
  <si>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</si>
  <si>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</si>
  <si>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</si>
  <si>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</si>
  <si>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</si>
  <si>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</si>
  <si>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</si>
  <si>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</si>
  <si>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</si>
  <si>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</si>
  <si>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</si>
  <si>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</si>
  <si>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</si>
  <si>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</si>
  <si>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</si>
  <si>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</si>
  <si>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</si>
  <si>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</si>
  <si>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</si>
  <si>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</si>
  <si>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</si>
  <si>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</si>
  <si>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</si>
  <si>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</si>
  <si>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</si>
  <si>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</si>
  <si>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</si>
  <si>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</si>
  <si>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</si>
  <si>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</si>
  <si>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</si>
  <si>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</si>
  <si>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</si>
  <si>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</si>
  <si>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</si>
  <si>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</si>
  <si>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</si>
  <si>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</si>
  <si>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</si>
  <si>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</si>
  <si>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</si>
  <si>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</si>
  <si>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</si>
  <si>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</si>
  <si>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</si>
  <si>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</si>
  <si>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</si>
  <si>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</si>
  <si>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</si>
  <si>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</si>
  <si>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</si>
  <si>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</si>
  <si>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</si>
  <si>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</si>
  <si>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</si>
  <si>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</si>
  <si>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</si>
  <si>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</si>
  <si>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</si>
  <si>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</si>
  <si>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</si>
  <si>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</si>
  <si>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</si>
  <si>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</si>
  <si>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</si>
  <si>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</si>
  <si>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</si>
  <si>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</si>
  <si>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</si>
  <si>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</si>
  <si>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</si>
  <si>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</si>
  <si>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</si>
  <si>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</si>
  <si>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</si>
  <si>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</si>
  <si>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</si>
  <si>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</si>
  <si>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</si>
  <si>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</si>
  <si>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</si>
  <si>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</si>
  <si>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</si>
  <si>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</si>
  <si>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</si>
  <si>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</si>
  <si>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</si>
  <si>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</si>
  <si>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</si>
  <si>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</si>
  <si>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</si>
  <si>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</si>
  <si>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</si>
  <si>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</si>
  <si>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</si>
  <si>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</si>
  <si>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</si>
  <si>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</si>
  <si>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</si>
  <si>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</si>
  <si>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</si>
  <si>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</si>
  <si>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</si>
  <si>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</si>
  <si>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</si>
  <si>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</si>
  <si>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</si>
  <si>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</si>
  <si>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</si>
  <si>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</si>
  <si>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</si>
  <si>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</si>
  <si>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</si>
  <si>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</si>
  <si>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</si>
  <si>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</si>
  <si>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</si>
  <si>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</si>
  <si>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</si>
  <si>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</si>
  <si>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</si>
  <si>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</si>
  <si>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</si>
  <si>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</si>
  <si>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</si>
  <si>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</si>
  <si>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</si>
  <si>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</si>
  <si>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</si>
  <si>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</si>
  <si>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</si>
  <si>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</si>
  <si>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</si>
  <si>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</si>
  <si>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</si>
  <si>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</si>
  <si>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</si>
  <si>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</si>
  <si>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</si>
  <si>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</si>
  <si>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</si>
  <si>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</si>
  <si>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</si>
  <si>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</si>
  <si>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</si>
  <si>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</si>
  <si>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</si>
  <si>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</si>
  <si>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</si>
  <si>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</si>
  <si>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</si>
  <si>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</si>
  <si>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</si>
  <si>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</si>
  <si>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</si>
  <si>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</si>
  <si>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</si>
  <si>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</si>
  <si>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</si>
  <si>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</si>
  <si>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</si>
  <si>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</si>
  <si>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</si>
  <si>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</si>
  <si>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</si>
  <si>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</si>
  <si>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</si>
  <si>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</si>
  <si>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</si>
  <si>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</si>
  <si>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</si>
  <si>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</si>
  <si>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</si>
  <si>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</si>
  <si>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</si>
  <si>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</si>
  <si>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</si>
  <si>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</si>
  <si>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</si>
  <si>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</si>
  <si>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</si>
  <si>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</si>
  <si>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</si>
  <si>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</si>
  <si>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</si>
  <si>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</si>
  <si>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</si>
  <si>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</si>
  <si>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</si>
  <si>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</si>
  <si>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</si>
  <si>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</si>
  <si>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</si>
  <si>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</si>
  <si>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</si>
  <si>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</si>
  <si>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</si>
  <si>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</si>
  <si>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</si>
  <si>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</si>
  <si>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</si>
  <si>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</si>
  <si>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</si>
  <si>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</si>
  <si>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</si>
  <si>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</si>
  <si>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</si>
  <si>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</si>
  <si>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</si>
  <si>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</si>
  <si>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</si>
  <si>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</si>
  <si>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</si>
  <si>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</si>
  <si>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</si>
  <si>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</si>
  <si>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</si>
  <si>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</si>
  <si>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</si>
  <si>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</si>
  <si>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</si>
  <si>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</si>
  <si>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</si>
  <si>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</si>
  <si>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</si>
  <si>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</si>
  <si>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</si>
  <si>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</si>
  <si>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</si>
  <si>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</si>
  <si>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</si>
  <si>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</si>
  <si>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</si>
  <si>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</si>
  <si>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</si>
  <si>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</si>
  <si>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</si>
  <si>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</si>
  <si>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</si>
  <si>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5990</t>
  </si>
  <si>
    <t>OTROS ACTIVOS INTANGIBLES</t>
  </si>
  <si>
    <t>5991</t>
  </si>
  <si>
    <t xml:space="preserve">    OTROS ACTIVOS INTANGIBLES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</si>
  <si>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</si>
  <si>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</si>
  <si>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</si>
  <si>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</si>
  <si>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</si>
  <si>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</si>
  <si>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</si>
  <si>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</si>
  <si>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</si>
  <si>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</si>
  <si>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</si>
  <si>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</si>
  <si>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</si>
  <si>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</si>
  <si>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</si>
  <si>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</si>
  <si>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</si>
  <si>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</si>
  <si>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</si>
  <si>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</si>
  <si>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</si>
  <si>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</si>
  <si>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</si>
  <si>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</si>
  <si>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</si>
  <si>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</si>
  <si>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</si>
  <si>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</si>
  <si>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</si>
  <si>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</si>
  <si>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</si>
  <si>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</si>
  <si>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</si>
  <si>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</si>
  <si>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</si>
  <si>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</si>
  <si>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</si>
  <si>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</si>
  <si>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</si>
  <si>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</si>
  <si>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</si>
  <si>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</si>
  <si>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</si>
  <si>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</si>
  <si>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</si>
  <si>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</si>
  <si>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</si>
  <si>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</si>
  <si>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</si>
  <si>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</si>
  <si>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</si>
  <si>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</si>
  <si>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</si>
  <si>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</si>
  <si>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</si>
  <si>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</si>
  <si>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</si>
  <si>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</si>
  <si>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</si>
  <si>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</si>
  <si>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</si>
  <si>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</si>
  <si>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</si>
  <si>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</si>
  <si>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</si>
  <si>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</si>
  <si>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</si>
  <si>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</si>
  <si>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</si>
  <si>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</si>
  <si>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</si>
  <si>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</si>
  <si>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</si>
  <si>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</si>
  <si>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</si>
  <si>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</si>
  <si>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</si>
  <si>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</si>
  <si>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</si>
  <si>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</si>
  <si>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</si>
  <si>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</si>
  <si>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</si>
  <si>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</si>
  <si>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</si>
  <si>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</si>
  <si>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</si>
  <si>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</si>
  <si>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</si>
  <si>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</si>
  <si>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</si>
  <si>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</si>
  <si>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</si>
  <si>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</si>
  <si>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</si>
  <si>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</si>
  <si>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</si>
  <si>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</si>
  <si>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</si>
  <si>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</si>
  <si>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</si>
  <si>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</si>
  <si>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</si>
  <si>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</si>
  <si>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</si>
  <si>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</si>
  <si>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</si>
  <si>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</si>
  <si>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</si>
  <si>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PRESUPUESTO APROBADO 2019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</si>
  <si>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</si>
  <si>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</si>
  <si>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</si>
  <si>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</si>
  <si>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</si>
  <si>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</si>
  <si>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</si>
  <si>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</si>
  <si>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</si>
  <si>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</si>
  <si>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</si>
  <si>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</si>
  <si>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</si>
  <si>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</si>
  <si>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</si>
  <si>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</si>
  <si>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</si>
  <si>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</si>
  <si>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</si>
  <si>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</si>
  <si>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</si>
  <si>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</si>
  <si>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</si>
  <si>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</si>
  <si>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</si>
  <si>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</si>
  <si>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</si>
  <si>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</si>
  <si>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</si>
  <si>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</si>
  <si>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</si>
  <si>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</si>
  <si>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</si>
  <si>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</si>
  <si>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</si>
  <si>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</si>
  <si>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</si>
  <si>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</si>
  <si>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</si>
  <si>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</si>
  <si>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</si>
  <si>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</si>
  <si>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</si>
  <si>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</si>
  <si>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</si>
  <si>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</si>
  <si>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</si>
  <si>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</si>
  <si>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</si>
  <si>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</si>
  <si>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</si>
  <si>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</si>
  <si>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</si>
  <si>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</si>
  <si>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</si>
  <si>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</si>
  <si>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</si>
  <si>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</si>
  <si>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</si>
  <si>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</si>
  <si>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</si>
  <si>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</si>
  <si>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</si>
  <si>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</si>
  <si>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</si>
  <si>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</si>
  <si>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</si>
  <si>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5A ADECUACION AL PRESUPUESTO DE EGRESOS PARA EL EJERCICIO FISCAL 2019</t>
  </si>
  <si>
    <t>5A ADECUACION  MAYO AL PRESUPUESTO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</si>
</sst>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tabSelected="1" workbookViewId="0">
      <selection activeCell="F12" sqref="F12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  <col min="9" max="9" width="14.7109375" style="30" customWidth="1"/>
  </cols>
  <sheetData>
    <row r="1" spans="1:9" x14ac:dyDescent="0.25">
      <c r="A1" s="1"/>
      <c r="B1" s="32" t="s">
        <v>0</v>
      </c>
      <c r="C1" s="32"/>
      <c r="D1" s="32"/>
      <c r="E1" s="32"/>
      <c r="F1" s="32"/>
      <c r="G1" s="32"/>
    </row>
    <row r="2" spans="1:9" x14ac:dyDescent="0.25">
      <c r="A2" s="1"/>
      <c r="B2" s="32" t="s">
        <v>696</v>
      </c>
      <c r="C2" s="32"/>
      <c r="D2" s="32"/>
      <c r="E2" s="32"/>
      <c r="F2" s="32"/>
      <c r="G2" s="32"/>
    </row>
    <row r="3" spans="1:9" x14ac:dyDescent="0.25">
      <c r="A3" s="1"/>
      <c r="B3" s="2"/>
      <c r="C3" s="3"/>
      <c r="D3" s="3"/>
      <c r="E3" s="3"/>
      <c r="F3" s="3"/>
      <c r="G3" s="1"/>
    </row>
    <row r="4" spans="1:9" x14ac:dyDescent="0.25">
      <c r="A4" s="1"/>
      <c r="B4" s="33" t="s">
        <v>1</v>
      </c>
      <c r="C4" s="33"/>
      <c r="D4" s="33"/>
      <c r="E4" s="33"/>
      <c r="F4" s="33"/>
      <c r="G4" s="33"/>
    </row>
    <row r="5" spans="1:9" ht="48" x14ac:dyDescent="0.25">
      <c r="A5" s="4" t="s">
        <v>2</v>
      </c>
      <c r="B5" s="4" t="s">
        <v>3</v>
      </c>
      <c r="C5" s="5" t="s">
        <v>628</v>
      </c>
      <c r="D5" s="6" t="s">
        <v>4</v>
      </c>
      <c r="E5" s="6" t="s">
        <v>5</v>
      </c>
      <c r="F5" s="7" t="s">
        <v>697</v>
      </c>
      <c r="G5" s="4" t="s">
        <v>6</v>
      </c>
    </row>
    <row r="6" spans="1:9" x14ac:dyDescent="0.25">
      <c r="A6" s="8" t="s">
        <v>7</v>
      </c>
      <c r="B6" s="9" t="s">
        <v>8</v>
      </c>
      <c r="C6" s="10">
        <f>C7+C13+C23+C36+C50+C54</f>
        <v>87922400</v>
      </c>
      <c r="D6" s="10">
        <f t="shared" ref="D6:F6" si="0">D7+D13+D23+D36+D50+D54</f>
        <v>17000</v>
      </c>
      <c r="E6" s="10">
        <f t="shared" si="0"/>
        <v>17000</v>
      </c>
      <c r="F6" s="10">
        <f t="shared" si="0"/>
        <v>87922400</v>
      </c>
      <c r="G6" s="11">
        <f>+D6/$D$396*100</f>
        <v>0.22113855887528991</v>
      </c>
    </row>
    <row r="7" spans="1:9" ht="24" x14ac:dyDescent="0.25">
      <c r="A7" s="12" t="s">
        <v>9</v>
      </c>
      <c r="B7" s="13" t="s">
        <v>10</v>
      </c>
      <c r="C7" s="14">
        <f>C9+C11</f>
        <v>64247000</v>
      </c>
      <c r="D7" s="14">
        <f>D9+D11</f>
        <v>0</v>
      </c>
      <c r="E7" s="14">
        <f>E9+E11</f>
        <v>17000</v>
      </c>
      <c r="F7" s="14">
        <f>F9+F11</f>
        <v>64230000</v>
      </c>
      <c r="G7" s="15">
        <f t="shared" ref="G7:G22" si="1">+C7/$D$396*100</f>
        <v>835.734646591809</v>
      </c>
    </row>
    <row r="8" spans="1:9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9" x14ac:dyDescent="0.25">
      <c r="A9" s="16" t="s">
        <v>13</v>
      </c>
      <c r="B9" s="17" t="s">
        <v>14</v>
      </c>
      <c r="C9" s="18">
        <v>7500000</v>
      </c>
      <c r="D9" s="18">
        <v>0</v>
      </c>
      <c r="E9" s="18">
        <v>0</v>
      </c>
      <c r="F9" s="18">
        <f>C9+D9-E9</f>
        <v>7500000</v>
      </c>
      <c r="G9" s="19">
        <f t="shared" si="1"/>
        <v>97.561128915569086</v>
      </c>
      <c r="I9" s="30">
        <v>7500000</v>
      </c>
    </row>
    <row r="10" spans="1:9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9" x14ac:dyDescent="0.25">
      <c r="A11" s="16" t="s">
        <v>17</v>
      </c>
      <c r="B11" s="17" t="s">
        <v>18</v>
      </c>
      <c r="C11" s="18">
        <v>56747000</v>
      </c>
      <c r="D11" s="18">
        <v>0</v>
      </c>
      <c r="E11" s="18">
        <v>17000</v>
      </c>
      <c r="F11" s="18">
        <f t="shared" ref="F11:F66" si="2">C11+D11-E11</f>
        <v>56730000</v>
      </c>
      <c r="G11" s="19">
        <f t="shared" si="1"/>
        <v>738.17351767623984</v>
      </c>
      <c r="I11" s="30">
        <v>56730000</v>
      </c>
    </row>
    <row r="12" spans="1:9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9" ht="24" x14ac:dyDescent="0.25">
      <c r="A13" s="12" t="s">
        <v>21</v>
      </c>
      <c r="B13" s="13" t="s">
        <v>22</v>
      </c>
      <c r="C13" s="14">
        <f>SUM(C14:C22)</f>
        <v>43000</v>
      </c>
      <c r="D13" s="14">
        <f>SUM(D14:D22)</f>
        <v>17000</v>
      </c>
      <c r="E13" s="14">
        <f>SUM(E14:E22)</f>
        <v>0</v>
      </c>
      <c r="F13" s="21">
        <f t="shared" si="2"/>
        <v>60000</v>
      </c>
      <c r="G13" s="15">
        <f t="shared" si="1"/>
        <v>0.55935047244926273</v>
      </c>
    </row>
    <row r="14" spans="1:9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9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9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9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9" x14ac:dyDescent="0.25">
      <c r="A18" s="16" t="s">
        <v>31</v>
      </c>
      <c r="B18" s="17" t="s">
        <v>32</v>
      </c>
      <c r="C18" s="18">
        <v>43000</v>
      </c>
      <c r="D18" s="18">
        <v>17000</v>
      </c>
      <c r="E18" s="18">
        <v>0</v>
      </c>
      <c r="F18" s="18">
        <f t="shared" si="2"/>
        <v>60000</v>
      </c>
      <c r="G18" s="19">
        <f t="shared" si="1"/>
        <v>0.55935047244926273</v>
      </c>
      <c r="I18" s="30">
        <v>60000</v>
      </c>
    </row>
    <row r="19" spans="1:9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9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9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9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9" x14ac:dyDescent="0.25">
      <c r="A23" s="12" t="s">
        <v>41</v>
      </c>
      <c r="B23" s="13" t="s">
        <v>42</v>
      </c>
      <c r="C23" s="14">
        <f>SUM(C24:C34)</f>
        <v>9200000</v>
      </c>
      <c r="D23" s="14">
        <f>SUM(D24:D32)</f>
        <v>0</v>
      </c>
      <c r="E23" s="14">
        <f>SUM(E24:E32)</f>
        <v>0</v>
      </c>
      <c r="F23" s="14">
        <f>SUM(F24:F34)</f>
        <v>9200000</v>
      </c>
      <c r="G23" s="14">
        <f>SUM(G24:G34)</f>
        <v>119.67498480309807</v>
      </c>
    </row>
    <row r="24" spans="1:9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+C24/$D$396*100</f>
        <v>0</v>
      </c>
    </row>
    <row r="25" spans="1:9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9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9" x14ac:dyDescent="0.25">
      <c r="A27" s="16" t="s">
        <v>49</v>
      </c>
      <c r="B27" s="17" t="s">
        <v>50</v>
      </c>
      <c r="C27" s="18">
        <v>1050000</v>
      </c>
      <c r="D27" s="18">
        <v>0</v>
      </c>
      <c r="E27" s="18">
        <v>0</v>
      </c>
      <c r="F27" s="18">
        <f t="shared" si="2"/>
        <v>1050000</v>
      </c>
      <c r="G27" s="19">
        <f t="shared" si="3"/>
        <v>13.658558048179673</v>
      </c>
      <c r="I27" s="30">
        <v>1050000</v>
      </c>
    </row>
    <row r="28" spans="1:9" x14ac:dyDescent="0.25">
      <c r="A28" s="16" t="s">
        <v>51</v>
      </c>
      <c r="B28" s="17" t="s">
        <v>52</v>
      </c>
      <c r="C28" s="18">
        <v>60000</v>
      </c>
      <c r="D28" s="18"/>
      <c r="E28" s="18"/>
      <c r="F28" s="18">
        <f t="shared" si="2"/>
        <v>60000</v>
      </c>
      <c r="G28" s="19">
        <f t="shared" si="3"/>
        <v>0.78048903132455272</v>
      </c>
      <c r="I28" s="30">
        <v>60000</v>
      </c>
    </row>
    <row r="29" spans="1:9" x14ac:dyDescent="0.25">
      <c r="A29" s="16" t="s">
        <v>53</v>
      </c>
      <c r="B29" s="17" t="s">
        <v>54</v>
      </c>
      <c r="C29" s="18">
        <v>7170000</v>
      </c>
      <c r="D29" s="18">
        <v>0</v>
      </c>
      <c r="E29" s="18">
        <v>0</v>
      </c>
      <c r="F29" s="18">
        <f t="shared" si="2"/>
        <v>7170000</v>
      </c>
      <c r="G29" s="19">
        <f t="shared" si="3"/>
        <v>93.268439243284035</v>
      </c>
      <c r="I29" s="30">
        <v>7170000</v>
      </c>
    </row>
    <row r="30" spans="1:9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9" x14ac:dyDescent="0.25">
      <c r="A31" s="16" t="s">
        <v>57</v>
      </c>
      <c r="B31" s="17" t="s">
        <v>58</v>
      </c>
      <c r="C31" s="18">
        <v>420000</v>
      </c>
      <c r="D31" s="18">
        <v>0</v>
      </c>
      <c r="E31" s="18">
        <v>0</v>
      </c>
      <c r="F31" s="18">
        <f t="shared" si="2"/>
        <v>420000</v>
      </c>
      <c r="G31" s="19">
        <f t="shared" si="3"/>
        <v>5.4634232192718688</v>
      </c>
      <c r="I31" s="30">
        <v>420000</v>
      </c>
    </row>
    <row r="32" spans="1:9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9" x14ac:dyDescent="0.25">
      <c r="A33" s="16">
        <v>1340</v>
      </c>
      <c r="B33" s="17" t="s">
        <v>629</v>
      </c>
      <c r="C33" s="18"/>
      <c r="D33" s="18"/>
      <c r="E33" s="18"/>
      <c r="F33" s="18"/>
      <c r="G33" s="19">
        <f t="shared" si="3"/>
        <v>0</v>
      </c>
    </row>
    <row r="34" spans="1:9" x14ac:dyDescent="0.25">
      <c r="A34" s="16">
        <v>1341</v>
      </c>
      <c r="B34" s="17" t="s">
        <v>632</v>
      </c>
      <c r="C34" s="18">
        <v>500000</v>
      </c>
      <c r="D34" s="18">
        <v>0</v>
      </c>
      <c r="E34" s="18">
        <v>0</v>
      </c>
      <c r="F34" s="18">
        <f t="shared" si="2"/>
        <v>500000</v>
      </c>
      <c r="G34" s="19">
        <f t="shared" si="3"/>
        <v>6.5040752610379391</v>
      </c>
      <c r="I34" s="30">
        <v>500000</v>
      </c>
    </row>
    <row r="35" spans="1:9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9" x14ac:dyDescent="0.25">
      <c r="A36" s="12" t="s">
        <v>63</v>
      </c>
      <c r="B36" s="22" t="s">
        <v>64</v>
      </c>
      <c r="C36" s="14">
        <f>SUM(C37:C49)</f>
        <v>11342400</v>
      </c>
      <c r="D36" s="14">
        <f>SUM(D37:D47)</f>
        <v>0</v>
      </c>
      <c r="E36" s="14">
        <f>SUM(E37:E47)</f>
        <v>0</v>
      </c>
      <c r="F36" s="14">
        <f>SUM(F37:F49)</f>
        <v>11342400</v>
      </c>
      <c r="G36" s="15">
        <f t="shared" ref="G36:G49" si="4">+C36/$D$396*100</f>
        <v>147.54364648159344</v>
      </c>
    </row>
    <row r="37" spans="1:9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9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9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9" ht="24" x14ac:dyDescent="0.25">
      <c r="A40" s="16" t="s">
        <v>71</v>
      </c>
      <c r="B40" s="17" t="s">
        <v>72</v>
      </c>
      <c r="C40" s="18">
        <v>8000000</v>
      </c>
      <c r="D40" s="20">
        <v>0</v>
      </c>
      <c r="E40" s="20">
        <v>0</v>
      </c>
      <c r="F40" s="18">
        <f t="shared" si="2"/>
        <v>8000000</v>
      </c>
      <c r="G40" s="19">
        <f t="shared" si="4"/>
        <v>104.06520417660703</v>
      </c>
      <c r="I40" s="30">
        <v>8000000</v>
      </c>
    </row>
    <row r="41" spans="1:9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9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9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9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9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9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9" x14ac:dyDescent="0.25">
      <c r="A47" s="16" t="s">
        <v>85</v>
      </c>
      <c r="B47" s="17" t="s">
        <v>86</v>
      </c>
      <c r="C47" s="18">
        <v>2842400</v>
      </c>
      <c r="D47" s="18">
        <v>0</v>
      </c>
      <c r="E47" s="18">
        <v>0</v>
      </c>
      <c r="F47" s="18">
        <f t="shared" si="2"/>
        <v>2842400</v>
      </c>
      <c r="G47" s="19">
        <f t="shared" si="4"/>
        <v>36.974367043948476</v>
      </c>
      <c r="I47" s="30">
        <v>2842400</v>
      </c>
    </row>
    <row r="48" spans="1:9" x14ac:dyDescent="0.25">
      <c r="A48" s="16">
        <v>1550</v>
      </c>
      <c r="B48" s="17" t="s">
        <v>630</v>
      </c>
      <c r="C48" s="18"/>
      <c r="D48" s="18"/>
      <c r="E48" s="18"/>
      <c r="F48" s="18"/>
      <c r="G48" s="19">
        <f t="shared" si="4"/>
        <v>0</v>
      </c>
    </row>
    <row r="49" spans="1:9" x14ac:dyDescent="0.25">
      <c r="A49" s="16">
        <v>1551</v>
      </c>
      <c r="B49" s="17" t="s">
        <v>631</v>
      </c>
      <c r="C49" s="18">
        <v>500000</v>
      </c>
      <c r="D49" s="18">
        <v>0</v>
      </c>
      <c r="E49" s="18">
        <v>0</v>
      </c>
      <c r="F49" s="18">
        <f t="shared" si="2"/>
        <v>500000</v>
      </c>
      <c r="G49" s="19">
        <f t="shared" si="4"/>
        <v>6.5040752610379391</v>
      </c>
      <c r="I49" s="30">
        <v>500000</v>
      </c>
    </row>
    <row r="50" spans="1:9" x14ac:dyDescent="0.25">
      <c r="A50" s="12" t="s">
        <v>87</v>
      </c>
      <c r="B50" s="13" t="s">
        <v>88</v>
      </c>
      <c r="C50" s="21">
        <f>SUM(C51:C53)</f>
        <v>1000000</v>
      </c>
      <c r="D50" s="21">
        <f>SUM(D51:D53)</f>
        <v>0</v>
      </c>
      <c r="E50" s="21">
        <f>SUM(E51:E53)</f>
        <v>0</v>
      </c>
      <c r="F50" s="21">
        <f>SUM(F51:F53)</f>
        <v>1000000</v>
      </c>
      <c r="G50" s="21">
        <f>SUM(G51:G53)</f>
        <v>13.008150522075878</v>
      </c>
    </row>
    <row r="51" spans="1:9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+C51/$D$396*100</f>
        <v>0</v>
      </c>
    </row>
    <row r="52" spans="1:9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9" x14ac:dyDescent="0.25">
      <c r="A53" s="16" t="s">
        <v>93</v>
      </c>
      <c r="B53" s="17" t="s">
        <v>94</v>
      </c>
      <c r="C53" s="18">
        <v>1000000</v>
      </c>
      <c r="D53" s="18">
        <v>0</v>
      </c>
      <c r="E53" s="18">
        <v>0</v>
      </c>
      <c r="F53" s="18">
        <f t="shared" si="2"/>
        <v>1000000</v>
      </c>
      <c r="G53" s="19">
        <f t="shared" si="5"/>
        <v>13.008150522075878</v>
      </c>
      <c r="I53" s="30">
        <v>1000000</v>
      </c>
    </row>
    <row r="54" spans="1:9" x14ac:dyDescent="0.25">
      <c r="A54" s="12" t="s">
        <v>95</v>
      </c>
      <c r="B54" s="13" t="s">
        <v>96</v>
      </c>
      <c r="C54" s="18">
        <f>SUM(C55:C56)</f>
        <v>2090000</v>
      </c>
      <c r="D54" s="18">
        <f>SUM(D55:D56)</f>
        <v>0</v>
      </c>
      <c r="E54" s="18">
        <f t="shared" ref="E54:F54" si="6">SUM(E55:E56)</f>
        <v>0</v>
      </c>
      <c r="F54" s="18">
        <f t="shared" si="6"/>
        <v>2090000</v>
      </c>
      <c r="G54" s="19">
        <f t="shared" si="5"/>
        <v>27.18703459113858</v>
      </c>
    </row>
    <row r="55" spans="1:9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9" x14ac:dyDescent="0.25">
      <c r="A56" s="16" t="s">
        <v>99</v>
      </c>
      <c r="B56" s="17" t="s">
        <v>100</v>
      </c>
      <c r="C56" s="18">
        <v>2090000</v>
      </c>
      <c r="D56" s="18">
        <v>0</v>
      </c>
      <c r="E56" s="18">
        <v>0</v>
      </c>
      <c r="F56" s="18">
        <f t="shared" si="2"/>
        <v>2090000</v>
      </c>
      <c r="G56" s="19">
        <f t="shared" si="5"/>
        <v>27.18703459113858</v>
      </c>
      <c r="I56" s="30">
        <v>2090000</v>
      </c>
    </row>
    <row r="57" spans="1:9" x14ac:dyDescent="0.25">
      <c r="A57" s="8" t="s">
        <v>101</v>
      </c>
      <c r="B57" s="9" t="s">
        <v>102</v>
      </c>
      <c r="C57" s="10">
        <f>C58+C73+C77+C80+C99+C112+C118+C129+C136</f>
        <v>23887614</v>
      </c>
      <c r="D57" s="10">
        <f>D58+D73+D77+D80+D99+D112+D118+D129+D136</f>
        <v>351152</v>
      </c>
      <c r="E57" s="10">
        <f>E58+E73+E77+E80+E99+E112+E118+E129+E136</f>
        <v>406152</v>
      </c>
      <c r="F57" s="10">
        <f>F58+F73+F77+F80+F99+F112+F118+F129+F136</f>
        <v>23832614</v>
      </c>
      <c r="G57" s="10">
        <f>G58+G73+G77+G80+G99+G112+G118+G129+G136</f>
        <v>-199742.40851880258</v>
      </c>
    </row>
    <row r="58" spans="1:9" ht="24" x14ac:dyDescent="0.25">
      <c r="A58" s="12" t="s">
        <v>103</v>
      </c>
      <c r="B58" s="13" t="s">
        <v>104</v>
      </c>
      <c r="C58" s="14">
        <f>SUM(C59:C72)</f>
        <v>2747300</v>
      </c>
      <c r="D58" s="14">
        <f t="shared" ref="D58:G58" si="7">SUM(D59:D72)</f>
        <v>0</v>
      </c>
      <c r="E58" s="14">
        <f t="shared" si="7"/>
        <v>0</v>
      </c>
      <c r="F58" s="14">
        <f t="shared" si="7"/>
        <v>2747300</v>
      </c>
      <c r="G58" s="14">
        <f t="shared" si="7"/>
        <v>15.349617616049535</v>
      </c>
    </row>
    <row r="59" spans="1:9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+C59/$D$396*100</f>
        <v>0</v>
      </c>
    </row>
    <row r="60" spans="1:9" x14ac:dyDescent="0.25">
      <c r="A60" s="16" t="s">
        <v>107</v>
      </c>
      <c r="B60" s="17" t="s">
        <v>108</v>
      </c>
      <c r="C60" s="18">
        <v>950000</v>
      </c>
      <c r="D60" s="18">
        <v>0</v>
      </c>
      <c r="E60" s="18">
        <v>0</v>
      </c>
      <c r="F60" s="18">
        <f t="shared" si="2"/>
        <v>950000</v>
      </c>
      <c r="G60" s="19">
        <f>+C60/$D$396*100</f>
        <v>12.357742995972083</v>
      </c>
      <c r="I60" s="30">
        <v>950000</v>
      </c>
    </row>
    <row r="61" spans="1:9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+C61/$D$396*100</f>
        <v>0</v>
      </c>
    </row>
    <row r="62" spans="1:9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+C62/$D$396*100</f>
        <v>0</v>
      </c>
      <c r="I62" s="30">
        <v>0</v>
      </c>
    </row>
    <row r="63" spans="1:9" ht="24" x14ac:dyDescent="0.25">
      <c r="A63" s="16">
        <v>2140</v>
      </c>
      <c r="B63" s="17" t="s">
        <v>633</v>
      </c>
      <c r="C63" s="18"/>
      <c r="D63" s="18"/>
      <c r="E63" s="18"/>
      <c r="F63" s="18"/>
      <c r="G63" s="19"/>
    </row>
    <row r="64" spans="1:9" ht="24" x14ac:dyDescent="0.25">
      <c r="A64" s="16">
        <v>2141</v>
      </c>
      <c r="B64" s="17" t="s">
        <v>634</v>
      </c>
      <c r="C64" s="18">
        <v>727300</v>
      </c>
      <c r="D64" s="18">
        <v>0</v>
      </c>
      <c r="E64" s="18">
        <v>0</v>
      </c>
      <c r="F64" s="18">
        <f t="shared" si="2"/>
        <v>727300</v>
      </c>
      <c r="G64" s="19"/>
      <c r="I64" s="30">
        <v>727300</v>
      </c>
    </row>
    <row r="65" spans="1:9" x14ac:dyDescent="0.25">
      <c r="A65" s="16">
        <v>2150</v>
      </c>
      <c r="B65" s="17" t="s">
        <v>626</v>
      </c>
      <c r="C65" s="18"/>
      <c r="D65" s="18"/>
      <c r="E65" s="18"/>
      <c r="F65" s="18"/>
      <c r="G65" s="19"/>
    </row>
    <row r="66" spans="1:9" x14ac:dyDescent="0.25">
      <c r="A66" s="16">
        <v>2151</v>
      </c>
      <c r="B66" s="17" t="s">
        <v>627</v>
      </c>
      <c r="C66" s="18">
        <v>840000</v>
      </c>
      <c r="D66" s="18">
        <v>0</v>
      </c>
      <c r="E66" s="18">
        <v>0</v>
      </c>
      <c r="F66" s="18">
        <f t="shared" si="2"/>
        <v>840000</v>
      </c>
      <c r="G66" s="19"/>
      <c r="I66" s="30">
        <v>870000</v>
      </c>
    </row>
    <row r="67" spans="1:9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+C67/$D$396*100</f>
        <v>0</v>
      </c>
    </row>
    <row r="68" spans="1:9" x14ac:dyDescent="0.25">
      <c r="A68" s="16" t="s">
        <v>114</v>
      </c>
      <c r="B68" s="17" t="s">
        <v>115</v>
      </c>
      <c r="C68" s="18">
        <v>180000</v>
      </c>
      <c r="D68" s="18">
        <v>0</v>
      </c>
      <c r="E68" s="18">
        <v>0</v>
      </c>
      <c r="F68" s="18">
        <f t="shared" ref="F68:F111" si="9">C68+D68-E68</f>
        <v>180000</v>
      </c>
      <c r="G68" s="19">
        <f t="shared" si="8"/>
        <v>2.3414670939736579</v>
      </c>
      <c r="I68" s="30">
        <v>180000</v>
      </c>
    </row>
    <row r="69" spans="1:9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9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9"/>
        <v>50000</v>
      </c>
      <c r="G70" s="19">
        <f t="shared" si="8"/>
        <v>0.65040752610379382</v>
      </c>
      <c r="I70" s="30">
        <v>50000</v>
      </c>
    </row>
    <row r="71" spans="1:9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9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9" x14ac:dyDescent="0.25">
      <c r="A73" s="12" t="s">
        <v>124</v>
      </c>
      <c r="B73" s="13" t="s">
        <v>125</v>
      </c>
      <c r="C73" s="14">
        <f>SUM(C75:C76)</f>
        <v>296000</v>
      </c>
      <c r="D73" s="14">
        <f t="shared" ref="D73:F73" si="10">SUM(D75:D76)</f>
        <v>25000</v>
      </c>
      <c r="E73" s="14">
        <f t="shared" si="10"/>
        <v>25000</v>
      </c>
      <c r="F73" s="14">
        <f t="shared" si="10"/>
        <v>296000</v>
      </c>
      <c r="G73" s="15">
        <f t="shared" si="8"/>
        <v>3.8504125545344596</v>
      </c>
    </row>
    <row r="74" spans="1:9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9" x14ac:dyDescent="0.25">
      <c r="A75" s="16" t="s">
        <v>128</v>
      </c>
      <c r="B75" s="17" t="s">
        <v>129</v>
      </c>
      <c r="C75" s="18">
        <v>100000</v>
      </c>
      <c r="D75" s="18">
        <v>25000</v>
      </c>
      <c r="E75" s="18">
        <v>0</v>
      </c>
      <c r="F75" s="18">
        <f t="shared" si="9"/>
        <v>125000</v>
      </c>
      <c r="G75" s="19">
        <f t="shared" si="8"/>
        <v>1.3008150522075876</v>
      </c>
      <c r="I75" s="30">
        <v>125000</v>
      </c>
    </row>
    <row r="76" spans="1:9" x14ac:dyDescent="0.25">
      <c r="A76" s="16">
        <v>2212</v>
      </c>
      <c r="B76" s="17" t="s">
        <v>635</v>
      </c>
      <c r="C76" s="18">
        <v>196000</v>
      </c>
      <c r="D76" s="18"/>
      <c r="E76" s="18">
        <v>25000</v>
      </c>
      <c r="F76" s="18">
        <f t="shared" si="9"/>
        <v>171000</v>
      </c>
      <c r="G76" s="19"/>
      <c r="I76" s="30">
        <v>171000</v>
      </c>
    </row>
    <row r="77" spans="1:9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+C77/$D$396*100</f>
        <v>0</v>
      </c>
    </row>
    <row r="78" spans="1:9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+C78/$D$396*100</f>
        <v>0</v>
      </c>
    </row>
    <row r="79" spans="1:9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9"/>
        <v>0</v>
      </c>
      <c r="G79" s="19">
        <f>+C79/$D$396*100</f>
        <v>0</v>
      </c>
    </row>
    <row r="80" spans="1:9" ht="24" x14ac:dyDescent="0.25">
      <c r="A80" s="12" t="s">
        <v>136</v>
      </c>
      <c r="B80" s="13" t="s">
        <v>137</v>
      </c>
      <c r="C80" s="14">
        <f>SUM(C81:C98)</f>
        <v>4410000</v>
      </c>
      <c r="D80" s="14">
        <f>SUM(D81:D98)</f>
        <v>1152</v>
      </c>
      <c r="E80" s="14">
        <f>SUM(E81:E98)</f>
        <v>330000</v>
      </c>
      <c r="F80" s="14">
        <f>SUM(F81:F98)</f>
        <v>4081152</v>
      </c>
      <c r="G80" s="14">
        <f>SUM(G81:G98)</f>
        <v>40.195185113214464</v>
      </c>
    </row>
    <row r="81" spans="1:9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+C81/$D$396*100</f>
        <v>0</v>
      </c>
    </row>
    <row r="82" spans="1:9" x14ac:dyDescent="0.25">
      <c r="A82" s="16" t="s">
        <v>140</v>
      </c>
      <c r="B82" s="17" t="s">
        <v>141</v>
      </c>
      <c r="C82" s="18">
        <v>700000</v>
      </c>
      <c r="D82" s="18">
        <v>0</v>
      </c>
      <c r="E82" s="18">
        <v>0</v>
      </c>
      <c r="F82" s="18">
        <f t="shared" si="9"/>
        <v>700000</v>
      </c>
      <c r="G82" s="19">
        <f>+C82/$D$396*100</f>
        <v>9.1057053654531135</v>
      </c>
      <c r="I82" s="30">
        <v>700000</v>
      </c>
    </row>
    <row r="83" spans="1:9" x14ac:dyDescent="0.25">
      <c r="A83" s="16">
        <v>2420</v>
      </c>
      <c r="B83" s="17" t="s">
        <v>636</v>
      </c>
      <c r="C83" s="18"/>
      <c r="D83" s="18"/>
      <c r="E83" s="18"/>
      <c r="F83" s="18"/>
      <c r="G83" s="19"/>
    </row>
    <row r="84" spans="1:9" x14ac:dyDescent="0.25">
      <c r="A84" s="16">
        <v>2421</v>
      </c>
      <c r="B84" s="17" t="s">
        <v>637</v>
      </c>
      <c r="C84" s="18">
        <v>770000</v>
      </c>
      <c r="D84" s="18">
        <v>1152</v>
      </c>
      <c r="E84" s="18">
        <v>0</v>
      </c>
      <c r="F84" s="18">
        <f t="shared" si="9"/>
        <v>771152</v>
      </c>
      <c r="G84" s="19"/>
      <c r="I84" s="30">
        <v>771152</v>
      </c>
    </row>
    <row r="85" spans="1:9" x14ac:dyDescent="0.25">
      <c r="A85" s="16">
        <v>2430</v>
      </c>
      <c r="B85" s="17" t="s">
        <v>638</v>
      </c>
      <c r="C85" s="18"/>
      <c r="D85" s="18"/>
      <c r="E85" s="18"/>
      <c r="F85" s="18"/>
      <c r="G85" s="19"/>
    </row>
    <row r="86" spans="1:9" x14ac:dyDescent="0.25">
      <c r="A86" s="16">
        <v>2431</v>
      </c>
      <c r="B86" s="17" t="s">
        <v>639</v>
      </c>
      <c r="C86" s="18">
        <v>100000</v>
      </c>
      <c r="D86" s="18">
        <v>0</v>
      </c>
      <c r="E86" s="18">
        <v>0</v>
      </c>
      <c r="F86" s="18">
        <f t="shared" si="9"/>
        <v>100000</v>
      </c>
      <c r="G86" s="19"/>
      <c r="I86" s="30">
        <v>100000</v>
      </c>
    </row>
    <row r="87" spans="1:9" x14ac:dyDescent="0.25">
      <c r="A87" s="16">
        <v>2440</v>
      </c>
      <c r="B87" s="17" t="s">
        <v>640</v>
      </c>
      <c r="C87" s="18"/>
      <c r="D87" s="18"/>
      <c r="E87" s="18"/>
      <c r="F87" s="18"/>
      <c r="G87" s="19"/>
    </row>
    <row r="88" spans="1:9" x14ac:dyDescent="0.25">
      <c r="A88" s="16">
        <v>2441</v>
      </c>
      <c r="B88" s="17" t="s">
        <v>641</v>
      </c>
      <c r="C88" s="18">
        <v>300000</v>
      </c>
      <c r="D88" s="18">
        <v>0</v>
      </c>
      <c r="E88" s="18">
        <v>0</v>
      </c>
      <c r="F88" s="18">
        <f t="shared" si="9"/>
        <v>300000</v>
      </c>
      <c r="G88" s="19"/>
      <c r="I88" s="30">
        <v>300000</v>
      </c>
    </row>
    <row r="89" spans="1:9" x14ac:dyDescent="0.25">
      <c r="A89" s="16">
        <v>2450</v>
      </c>
      <c r="B89" s="17" t="s">
        <v>642</v>
      </c>
      <c r="C89" s="18"/>
      <c r="D89" s="18"/>
      <c r="E89" s="18"/>
      <c r="F89" s="18"/>
      <c r="G89" s="19"/>
    </row>
    <row r="90" spans="1:9" x14ac:dyDescent="0.25">
      <c r="A90" s="16">
        <v>2451</v>
      </c>
      <c r="B90" s="17" t="s">
        <v>643</v>
      </c>
      <c r="C90" s="18">
        <v>150000</v>
      </c>
      <c r="D90" s="18">
        <v>0</v>
      </c>
      <c r="E90" s="18">
        <v>0</v>
      </c>
      <c r="F90" s="18">
        <f t="shared" si="9"/>
        <v>150000</v>
      </c>
      <c r="G90" s="19"/>
      <c r="I90" s="30">
        <v>120000</v>
      </c>
    </row>
    <row r="91" spans="1:9" x14ac:dyDescent="0.25">
      <c r="A91" s="16">
        <v>2460</v>
      </c>
      <c r="B91" s="17" t="s">
        <v>644</v>
      </c>
      <c r="C91" s="18"/>
      <c r="D91" s="18"/>
      <c r="E91" s="18"/>
      <c r="F91" s="18"/>
      <c r="G91" s="19"/>
    </row>
    <row r="92" spans="1:9" x14ac:dyDescent="0.25">
      <c r="A92" s="16" t="s">
        <v>142</v>
      </c>
      <c r="B92" s="17" t="s">
        <v>143</v>
      </c>
      <c r="C92" s="18">
        <v>1830000</v>
      </c>
      <c r="D92" s="18">
        <v>0</v>
      </c>
      <c r="E92" s="18">
        <v>330000</v>
      </c>
      <c r="F92" s="18">
        <f t="shared" si="9"/>
        <v>1500000</v>
      </c>
      <c r="G92" s="19">
        <f t="shared" ref="G92:G98" si="11">+C92/$D$396*100</f>
        <v>23.804915455398856</v>
      </c>
      <c r="I92" s="30">
        <v>1500000</v>
      </c>
    </row>
    <row r="93" spans="1:9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1"/>
        <v>0</v>
      </c>
    </row>
    <row r="94" spans="1:9" x14ac:dyDescent="0.25">
      <c r="A94" s="16" t="s">
        <v>146</v>
      </c>
      <c r="B94" s="17" t="s">
        <v>147</v>
      </c>
      <c r="C94" s="18">
        <v>90000</v>
      </c>
      <c r="D94" s="18">
        <v>0</v>
      </c>
      <c r="E94" s="18">
        <v>0</v>
      </c>
      <c r="F94" s="18">
        <f t="shared" si="9"/>
        <v>90000</v>
      </c>
      <c r="G94" s="19">
        <f t="shared" si="11"/>
        <v>1.170733546986829</v>
      </c>
      <c r="I94" s="30">
        <v>90000</v>
      </c>
    </row>
    <row r="95" spans="1:9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1"/>
        <v>0</v>
      </c>
    </row>
    <row r="96" spans="1:9" x14ac:dyDescent="0.25">
      <c r="A96" s="16" t="s">
        <v>150</v>
      </c>
      <c r="B96" s="17" t="s">
        <v>151</v>
      </c>
      <c r="C96" s="18">
        <v>100000</v>
      </c>
      <c r="D96" s="18">
        <v>0</v>
      </c>
      <c r="E96" s="18">
        <v>0</v>
      </c>
      <c r="F96" s="18">
        <f t="shared" si="9"/>
        <v>100000</v>
      </c>
      <c r="G96" s="19">
        <f t="shared" si="11"/>
        <v>1.3008150522075876</v>
      </c>
      <c r="I96" s="30">
        <v>100000</v>
      </c>
    </row>
    <row r="97" spans="1:9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1"/>
        <v>0</v>
      </c>
    </row>
    <row r="98" spans="1:9" ht="24" x14ac:dyDescent="0.25">
      <c r="A98" s="16" t="s">
        <v>154</v>
      </c>
      <c r="B98" s="17" t="s">
        <v>155</v>
      </c>
      <c r="C98" s="18">
        <v>370000</v>
      </c>
      <c r="D98" s="18">
        <v>0</v>
      </c>
      <c r="E98" s="18">
        <v>0</v>
      </c>
      <c r="F98" s="18">
        <f t="shared" si="9"/>
        <v>370000</v>
      </c>
      <c r="G98" s="19">
        <f t="shared" si="11"/>
        <v>4.813015693168075</v>
      </c>
      <c r="I98" s="30">
        <v>370000</v>
      </c>
    </row>
    <row r="99" spans="1:9" ht="24" x14ac:dyDescent="0.25">
      <c r="A99" s="12" t="s">
        <v>156</v>
      </c>
      <c r="B99" s="13" t="s">
        <v>157</v>
      </c>
      <c r="C99" s="14">
        <f>SUM(C100:C111)</f>
        <v>4480000</v>
      </c>
      <c r="D99" s="14">
        <f t="shared" ref="D99:F99" si="12">SUM(D100:D111)</f>
        <v>0</v>
      </c>
      <c r="E99" s="14">
        <f t="shared" si="12"/>
        <v>0</v>
      </c>
      <c r="F99" s="14">
        <f t="shared" si="12"/>
        <v>4480000</v>
      </c>
      <c r="G99" s="14">
        <f t="shared" ref="G99" si="13">SUM(G100:G109)</f>
        <v>55.024476708380959</v>
      </c>
    </row>
    <row r="100" spans="1:9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4">+C100/$D$396*100</f>
        <v>0</v>
      </c>
    </row>
    <row r="101" spans="1:9" x14ac:dyDescent="0.25">
      <c r="A101" s="16" t="s">
        <v>160</v>
      </c>
      <c r="B101" s="17" t="s">
        <v>161</v>
      </c>
      <c r="C101" s="18">
        <v>50000</v>
      </c>
      <c r="D101" s="20">
        <v>0</v>
      </c>
      <c r="E101" s="20">
        <v>0</v>
      </c>
      <c r="F101" s="18">
        <f t="shared" si="9"/>
        <v>50000</v>
      </c>
      <c r="G101" s="19">
        <f t="shared" si="14"/>
        <v>0.65040752610379382</v>
      </c>
      <c r="I101" s="30">
        <v>50000</v>
      </c>
    </row>
    <row r="102" spans="1:9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4"/>
        <v>0</v>
      </c>
    </row>
    <row r="103" spans="1:9" x14ac:dyDescent="0.25">
      <c r="A103" s="16" t="s">
        <v>164</v>
      </c>
      <c r="B103" s="17" t="s">
        <v>165</v>
      </c>
      <c r="C103" s="18">
        <v>80000</v>
      </c>
      <c r="D103" s="18">
        <v>0</v>
      </c>
      <c r="E103" s="18">
        <v>0</v>
      </c>
      <c r="F103" s="18">
        <f t="shared" si="9"/>
        <v>80000</v>
      </c>
      <c r="G103" s="19">
        <f t="shared" si="14"/>
        <v>1.0406520417660703</v>
      </c>
      <c r="I103" s="30">
        <v>80000</v>
      </c>
    </row>
    <row r="104" spans="1:9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4"/>
        <v>0</v>
      </c>
    </row>
    <row r="105" spans="1:9" x14ac:dyDescent="0.25">
      <c r="A105" s="16" t="s">
        <v>168</v>
      </c>
      <c r="B105" s="17" t="s">
        <v>169</v>
      </c>
      <c r="C105" s="18">
        <v>4100000</v>
      </c>
      <c r="D105" s="18">
        <v>0</v>
      </c>
      <c r="E105" s="18">
        <v>0</v>
      </c>
      <c r="F105" s="18">
        <f t="shared" si="9"/>
        <v>4100000</v>
      </c>
      <c r="G105" s="19">
        <f t="shared" si="14"/>
        <v>53.333417140511095</v>
      </c>
      <c r="I105" s="30">
        <v>4100000</v>
      </c>
    </row>
    <row r="106" spans="1:9" x14ac:dyDescent="0.25">
      <c r="A106" s="16">
        <v>2540</v>
      </c>
      <c r="B106" s="17" t="s">
        <v>645</v>
      </c>
      <c r="C106" s="18"/>
      <c r="D106" s="18"/>
      <c r="E106" s="18"/>
      <c r="F106" s="18"/>
      <c r="G106" s="19"/>
    </row>
    <row r="107" spans="1:9" x14ac:dyDescent="0.25">
      <c r="A107" s="16">
        <v>2541</v>
      </c>
      <c r="B107" s="17" t="s">
        <v>646</v>
      </c>
      <c r="C107" s="18">
        <v>70000</v>
      </c>
      <c r="D107" s="18">
        <v>0</v>
      </c>
      <c r="E107" s="18">
        <v>0</v>
      </c>
      <c r="F107" s="18">
        <f t="shared" si="9"/>
        <v>70000</v>
      </c>
      <c r="G107" s="19"/>
      <c r="I107" s="30">
        <v>70000</v>
      </c>
    </row>
    <row r="108" spans="1:9" x14ac:dyDescent="0.25">
      <c r="A108" s="16">
        <v>2560</v>
      </c>
      <c r="B108" s="17" t="s">
        <v>612</v>
      </c>
      <c r="C108" s="18"/>
      <c r="D108" s="18"/>
      <c r="E108" s="18"/>
      <c r="F108" s="18"/>
      <c r="G108" s="19"/>
    </row>
    <row r="109" spans="1:9" x14ac:dyDescent="0.25">
      <c r="A109" s="16">
        <v>2561</v>
      </c>
      <c r="B109" s="17" t="s">
        <v>613</v>
      </c>
      <c r="C109" s="18">
        <v>80000</v>
      </c>
      <c r="D109" s="18">
        <v>0</v>
      </c>
      <c r="E109" s="18">
        <v>0</v>
      </c>
      <c r="F109" s="18">
        <f t="shared" si="9"/>
        <v>80000</v>
      </c>
      <c r="G109" s="19"/>
      <c r="I109" s="30">
        <v>80000</v>
      </c>
    </row>
    <row r="110" spans="1:9" x14ac:dyDescent="0.25">
      <c r="A110" s="16">
        <v>2590</v>
      </c>
      <c r="B110" s="17" t="s">
        <v>647</v>
      </c>
      <c r="C110" s="18"/>
      <c r="D110" s="18"/>
      <c r="E110" s="18"/>
      <c r="F110" s="18"/>
      <c r="G110" s="19"/>
    </row>
    <row r="111" spans="1:9" x14ac:dyDescent="0.25">
      <c r="A111" s="16">
        <v>2591</v>
      </c>
      <c r="B111" s="17" t="s">
        <v>648</v>
      </c>
      <c r="C111" s="18">
        <v>100000</v>
      </c>
      <c r="D111" s="18">
        <v>0</v>
      </c>
      <c r="E111" s="18">
        <v>0</v>
      </c>
      <c r="F111" s="18">
        <f t="shared" si="9"/>
        <v>100000</v>
      </c>
      <c r="G111" s="19"/>
      <c r="I111" s="30">
        <v>100000</v>
      </c>
    </row>
    <row r="112" spans="1:9" x14ac:dyDescent="0.25">
      <c r="A112" s="12" t="s">
        <v>170</v>
      </c>
      <c r="B112" s="13" t="s">
        <v>171</v>
      </c>
      <c r="C112" s="14">
        <f>SUM(C113:C117)</f>
        <v>9606314</v>
      </c>
      <c r="D112" s="14">
        <f>SUM(D113:D117)</f>
        <v>300000</v>
      </c>
      <c r="E112" s="14">
        <f>SUM(E113:E117)</f>
        <v>0</v>
      </c>
      <c r="F112" s="14">
        <f>SUM(F113:F117)</f>
        <v>9906314</v>
      </c>
      <c r="G112" s="15">
        <f t="shared" ref="G112:G117" si="15">+C112/$D$396*100</f>
        <v>124.96037847432481</v>
      </c>
    </row>
    <row r="113" spans="1:9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5"/>
        <v>0</v>
      </c>
    </row>
    <row r="114" spans="1:9" x14ac:dyDescent="0.25">
      <c r="A114" s="16" t="s">
        <v>173</v>
      </c>
      <c r="B114" s="17" t="s">
        <v>174</v>
      </c>
      <c r="C114" s="18">
        <v>9606314</v>
      </c>
      <c r="D114" s="18">
        <v>300000</v>
      </c>
      <c r="E114" s="18">
        <v>0</v>
      </c>
      <c r="F114" s="18">
        <f t="shared" ref="F114:G196" si="16">C114+D114-E114</f>
        <v>9906314</v>
      </c>
      <c r="G114" s="19">
        <f t="shared" si="15"/>
        <v>124.96037847432481</v>
      </c>
      <c r="I114" s="30">
        <v>9906314</v>
      </c>
    </row>
    <row r="115" spans="1:9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6"/>
        <v>0</v>
      </c>
      <c r="G115" s="19">
        <f t="shared" si="15"/>
        <v>0</v>
      </c>
    </row>
    <row r="116" spans="1:9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5"/>
        <v>0</v>
      </c>
    </row>
    <row r="117" spans="1:9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9" ht="24" x14ac:dyDescent="0.25">
      <c r="A118" s="12" t="s">
        <v>181</v>
      </c>
      <c r="B118" s="13" t="s">
        <v>182</v>
      </c>
      <c r="C118" s="14">
        <f>SUM(C119:C128)</f>
        <v>600000</v>
      </c>
      <c r="D118" s="14">
        <f t="shared" ref="D118:G118" si="17">SUM(D119:D128)</f>
        <v>0</v>
      </c>
      <c r="E118" s="14">
        <f t="shared" si="17"/>
        <v>0</v>
      </c>
      <c r="F118" s="14">
        <f t="shared" si="17"/>
        <v>600000</v>
      </c>
      <c r="G118" s="14">
        <f t="shared" si="17"/>
        <v>7.8048903132455267</v>
      </c>
    </row>
    <row r="119" spans="1:9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8">+C119/$D$396*100</f>
        <v>0</v>
      </c>
    </row>
    <row r="120" spans="1:9" x14ac:dyDescent="0.25">
      <c r="A120" s="16" t="s">
        <v>185</v>
      </c>
      <c r="B120" s="17" t="s">
        <v>186</v>
      </c>
      <c r="C120" s="18">
        <v>100000</v>
      </c>
      <c r="D120" s="18">
        <v>0</v>
      </c>
      <c r="E120" s="18">
        <v>0</v>
      </c>
      <c r="F120" s="18">
        <f t="shared" si="16"/>
        <v>100000</v>
      </c>
      <c r="G120" s="19">
        <f t="shared" si="18"/>
        <v>1.3008150522075876</v>
      </c>
      <c r="I120" s="30">
        <v>100000</v>
      </c>
    </row>
    <row r="121" spans="1:9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8"/>
        <v>0</v>
      </c>
    </row>
    <row r="122" spans="1:9" x14ac:dyDescent="0.25">
      <c r="A122" s="16" t="s">
        <v>189</v>
      </c>
      <c r="B122" s="17" t="s">
        <v>190</v>
      </c>
      <c r="C122" s="18">
        <v>200000</v>
      </c>
      <c r="D122" s="18">
        <v>0</v>
      </c>
      <c r="E122" s="18">
        <v>0</v>
      </c>
      <c r="F122" s="18">
        <f t="shared" si="16"/>
        <v>200000</v>
      </c>
      <c r="G122" s="19">
        <f t="shared" si="18"/>
        <v>2.6016301044151753</v>
      </c>
      <c r="I122" s="30">
        <v>200000</v>
      </c>
    </row>
    <row r="123" spans="1:9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8"/>
        <v>0</v>
      </c>
    </row>
    <row r="124" spans="1:9" x14ac:dyDescent="0.25">
      <c r="A124" s="16" t="s">
        <v>193</v>
      </c>
      <c r="B124" s="17" t="s">
        <v>194</v>
      </c>
      <c r="C124" s="18">
        <v>250000</v>
      </c>
      <c r="D124" s="18">
        <v>0</v>
      </c>
      <c r="E124" s="18">
        <v>0</v>
      </c>
      <c r="F124" s="18">
        <f t="shared" si="16"/>
        <v>250000</v>
      </c>
      <c r="G124" s="19">
        <f t="shared" si="18"/>
        <v>3.2520376305189695</v>
      </c>
      <c r="I124" s="30">
        <v>250000</v>
      </c>
    </row>
    <row r="125" spans="1:9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8"/>
        <v>0</v>
      </c>
    </row>
    <row r="126" spans="1:9" x14ac:dyDescent="0.25">
      <c r="A126" s="16" t="s">
        <v>197</v>
      </c>
      <c r="B126" s="17" t="s">
        <v>198</v>
      </c>
      <c r="C126" s="18">
        <v>50000</v>
      </c>
      <c r="D126" s="18">
        <v>0</v>
      </c>
      <c r="E126" s="18">
        <v>0</v>
      </c>
      <c r="F126" s="18">
        <f t="shared" si="16"/>
        <v>50000</v>
      </c>
      <c r="G126" s="19">
        <f t="shared" si="18"/>
        <v>0.65040752610379382</v>
      </c>
      <c r="I126" s="30">
        <v>50000</v>
      </c>
    </row>
    <row r="127" spans="1:9" ht="24" x14ac:dyDescent="0.25">
      <c r="A127" s="16" t="s">
        <v>199</v>
      </c>
      <c r="B127" s="17" t="s">
        <v>200</v>
      </c>
      <c r="C127" s="18"/>
      <c r="D127" s="18"/>
      <c r="E127" s="18"/>
      <c r="F127" s="18"/>
      <c r="G127" s="19">
        <f t="shared" si="18"/>
        <v>0</v>
      </c>
    </row>
    <row r="128" spans="1:9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6"/>
        <v>0</v>
      </c>
      <c r="G128" s="19">
        <f t="shared" si="18"/>
        <v>0</v>
      </c>
    </row>
    <row r="129" spans="1:9" x14ac:dyDescent="0.25">
      <c r="A129" s="12" t="s">
        <v>203</v>
      </c>
      <c r="B129" s="13" t="s">
        <v>204</v>
      </c>
      <c r="C129" s="14">
        <f>SUM(C130:C135)</f>
        <v>300000</v>
      </c>
      <c r="D129" s="14">
        <f t="shared" ref="D129:G129" si="19">SUM(D130:D135)</f>
        <v>0</v>
      </c>
      <c r="E129" s="14">
        <f t="shared" si="19"/>
        <v>1152</v>
      </c>
      <c r="F129" s="14">
        <f t="shared" si="19"/>
        <v>298848</v>
      </c>
      <c r="G129" s="14">
        <f t="shared" si="19"/>
        <v>-199998.69918494779</v>
      </c>
    </row>
    <row r="130" spans="1:9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+C130/$D$396*100</f>
        <v>0</v>
      </c>
    </row>
    <row r="131" spans="1:9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6"/>
        <v>0</v>
      </c>
      <c r="G131" s="19">
        <f>+C131/$D$396*100</f>
        <v>0</v>
      </c>
    </row>
    <row r="132" spans="1:9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+C132/$D$396*100</f>
        <v>0</v>
      </c>
    </row>
    <row r="133" spans="1:9" x14ac:dyDescent="0.25">
      <c r="A133" s="16" t="s">
        <v>211</v>
      </c>
      <c r="B133" s="17" t="s">
        <v>212</v>
      </c>
      <c r="C133" s="18">
        <v>100000</v>
      </c>
      <c r="D133" s="18">
        <v>0</v>
      </c>
      <c r="E133" s="18">
        <v>1152</v>
      </c>
      <c r="F133" s="18">
        <f t="shared" si="16"/>
        <v>98848</v>
      </c>
      <c r="G133" s="19">
        <f>+C133/$D$396*100</f>
        <v>1.3008150522075876</v>
      </c>
      <c r="I133" s="30">
        <v>98848</v>
      </c>
    </row>
    <row r="134" spans="1:9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+C134/$D$396*100</f>
        <v>0</v>
      </c>
    </row>
    <row r="135" spans="1:9" ht="24" x14ac:dyDescent="0.25">
      <c r="A135" s="16" t="s">
        <v>215</v>
      </c>
      <c r="B135" s="17" t="s">
        <v>216</v>
      </c>
      <c r="C135" s="18">
        <v>200000</v>
      </c>
      <c r="D135" s="18">
        <v>0</v>
      </c>
      <c r="E135" s="18">
        <v>0</v>
      </c>
      <c r="F135" s="18">
        <f t="shared" si="16"/>
        <v>200000</v>
      </c>
      <c r="G135" s="18">
        <f t="shared" si="16"/>
        <v>-200000</v>
      </c>
      <c r="I135" s="30">
        <v>200000</v>
      </c>
    </row>
    <row r="136" spans="1:9" x14ac:dyDescent="0.25">
      <c r="A136" s="12" t="s">
        <v>217</v>
      </c>
      <c r="B136" s="13" t="s">
        <v>218</v>
      </c>
      <c r="C136" s="14">
        <f>SUM(C137:C149)</f>
        <v>1448000</v>
      </c>
      <c r="D136" s="14">
        <f t="shared" ref="D136:G136" si="20">SUM(D137:D149)</f>
        <v>25000</v>
      </c>
      <c r="E136" s="14">
        <f t="shared" si="20"/>
        <v>50000</v>
      </c>
      <c r="F136" s="14">
        <f t="shared" si="20"/>
        <v>1423000</v>
      </c>
      <c r="G136" s="14">
        <f t="shared" si="20"/>
        <v>9.1057053654531153</v>
      </c>
    </row>
    <row r="137" spans="1:9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1">+C137/$D$396*100</f>
        <v>0</v>
      </c>
    </row>
    <row r="138" spans="1:9" x14ac:dyDescent="0.25">
      <c r="A138" s="16" t="s">
        <v>221</v>
      </c>
      <c r="B138" s="17" t="s">
        <v>222</v>
      </c>
      <c r="C138" s="18">
        <v>300000</v>
      </c>
      <c r="D138" s="18">
        <v>0</v>
      </c>
      <c r="E138" s="18">
        <v>0</v>
      </c>
      <c r="F138" s="18">
        <f t="shared" si="16"/>
        <v>300000</v>
      </c>
      <c r="G138" s="19">
        <f t="shared" si="21"/>
        <v>3.9024451566227629</v>
      </c>
      <c r="I138" s="30">
        <v>300000</v>
      </c>
    </row>
    <row r="139" spans="1:9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1"/>
        <v>0</v>
      </c>
    </row>
    <row r="140" spans="1:9" x14ac:dyDescent="0.25">
      <c r="A140" s="16" t="s">
        <v>225</v>
      </c>
      <c r="B140" s="17" t="s">
        <v>226</v>
      </c>
      <c r="C140" s="18">
        <v>190000</v>
      </c>
      <c r="D140" s="18">
        <v>0</v>
      </c>
      <c r="E140" s="18">
        <v>0</v>
      </c>
      <c r="F140" s="18">
        <f t="shared" si="16"/>
        <v>190000</v>
      </c>
      <c r="G140" s="19">
        <f t="shared" si="21"/>
        <v>2.4715485991944166</v>
      </c>
      <c r="I140" s="30">
        <v>190000</v>
      </c>
    </row>
    <row r="141" spans="1:9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1"/>
        <v>0</v>
      </c>
    </row>
    <row r="142" spans="1:9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6"/>
        <v>0</v>
      </c>
      <c r="G142" s="19">
        <f t="shared" si="21"/>
        <v>0</v>
      </c>
    </row>
    <row r="143" spans="1:9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1"/>
        <v>0</v>
      </c>
    </row>
    <row r="144" spans="1:9" ht="24" x14ac:dyDescent="0.25">
      <c r="A144" s="16">
        <v>2941</v>
      </c>
      <c r="B144" s="17" t="s">
        <v>233</v>
      </c>
      <c r="C144" s="18">
        <v>210000</v>
      </c>
      <c r="D144" s="18">
        <v>0</v>
      </c>
      <c r="E144" s="18">
        <v>0</v>
      </c>
      <c r="F144" s="18">
        <f t="shared" si="16"/>
        <v>210000</v>
      </c>
      <c r="G144" s="19">
        <f t="shared" si="21"/>
        <v>2.7317116096359344</v>
      </c>
      <c r="I144" s="30">
        <v>210000</v>
      </c>
    </row>
    <row r="145" spans="1:9" ht="24" x14ac:dyDescent="0.25">
      <c r="A145" s="16">
        <v>2960</v>
      </c>
      <c r="B145" s="17" t="s">
        <v>649</v>
      </c>
      <c r="C145" s="18"/>
      <c r="D145" s="18"/>
      <c r="E145" s="18"/>
      <c r="F145" s="18"/>
      <c r="G145" s="19"/>
    </row>
    <row r="146" spans="1:9" ht="24" x14ac:dyDescent="0.25">
      <c r="A146" s="16">
        <v>2961</v>
      </c>
      <c r="B146" s="17" t="s">
        <v>650</v>
      </c>
      <c r="C146" s="18">
        <v>600000</v>
      </c>
      <c r="D146" s="18">
        <v>25000</v>
      </c>
      <c r="E146" s="18">
        <v>0</v>
      </c>
      <c r="F146" s="18">
        <f t="shared" si="16"/>
        <v>625000</v>
      </c>
      <c r="G146" s="19"/>
      <c r="I146" s="30">
        <v>625000</v>
      </c>
    </row>
    <row r="147" spans="1:9" ht="24" x14ac:dyDescent="0.25">
      <c r="A147" s="16">
        <v>2980</v>
      </c>
      <c r="B147" s="17" t="s">
        <v>651</v>
      </c>
      <c r="C147" s="18"/>
      <c r="D147" s="18"/>
      <c r="E147" s="18"/>
      <c r="F147" s="18"/>
      <c r="G147" s="19"/>
    </row>
    <row r="148" spans="1:9" ht="24" x14ac:dyDescent="0.25">
      <c r="A148" s="16">
        <v>5981</v>
      </c>
      <c r="B148" s="17" t="s">
        <v>652</v>
      </c>
      <c r="C148" s="18">
        <v>148000</v>
      </c>
      <c r="D148" s="18">
        <v>0</v>
      </c>
      <c r="E148" s="18">
        <v>50000</v>
      </c>
      <c r="F148" s="18">
        <f t="shared" si="16"/>
        <v>98000</v>
      </c>
      <c r="G148" s="19"/>
      <c r="I148" s="30">
        <v>98000</v>
      </c>
    </row>
    <row r="149" spans="1:9" ht="24" x14ac:dyDescent="0.25">
      <c r="A149" s="16">
        <v>2990</v>
      </c>
      <c r="B149" s="17" t="s">
        <v>653</v>
      </c>
      <c r="C149" s="18"/>
      <c r="D149" s="18"/>
      <c r="E149" s="18"/>
      <c r="F149" s="18"/>
      <c r="G149" s="19">
        <f>+C149/$D$396*100</f>
        <v>0</v>
      </c>
    </row>
    <row r="150" spans="1:9" x14ac:dyDescent="0.25">
      <c r="A150" s="8" t="s">
        <v>234</v>
      </c>
      <c r="B150" s="9" t="s">
        <v>235</v>
      </c>
      <c r="C150" s="10">
        <f>C151+C167+C180+C192+C203+C222+C233+C241+C248</f>
        <v>26082260</v>
      </c>
      <c r="D150" s="10">
        <f t="shared" ref="D150:F150" si="22">D151+D167+D180+D192+D203+D222+D233+D241+D248</f>
        <v>1825000</v>
      </c>
      <c r="E150" s="10">
        <f t="shared" si="22"/>
        <v>1770000</v>
      </c>
      <c r="F150" s="10">
        <f t="shared" si="22"/>
        <v>26137260</v>
      </c>
      <c r="G150" s="11">
        <f>+D150/$D$396*100</f>
        <v>23.739874702788477</v>
      </c>
    </row>
    <row r="151" spans="1:9" x14ac:dyDescent="0.25">
      <c r="A151" s="12" t="s">
        <v>236</v>
      </c>
      <c r="B151" s="13" t="s">
        <v>237</v>
      </c>
      <c r="C151" s="14">
        <f>SUM(C152:C166)</f>
        <v>9029000</v>
      </c>
      <c r="D151" s="14">
        <f t="shared" ref="D151:F151" si="23">SUM(D152:D166)</f>
        <v>0</v>
      </c>
      <c r="E151" s="14">
        <f t="shared" si="23"/>
        <v>0</v>
      </c>
      <c r="F151" s="14">
        <f t="shared" si="23"/>
        <v>9029000</v>
      </c>
      <c r="G151" s="15">
        <f t="shared" ref="G151:G161" si="24">+C151/$D$396*100</f>
        <v>117.4505910638231</v>
      </c>
    </row>
    <row r="152" spans="1:9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4"/>
        <v>0</v>
      </c>
    </row>
    <row r="153" spans="1:9" x14ac:dyDescent="0.25">
      <c r="A153" s="16" t="s">
        <v>240</v>
      </c>
      <c r="B153" s="17" t="s">
        <v>241</v>
      </c>
      <c r="C153" s="18">
        <v>579000</v>
      </c>
      <c r="D153" s="18">
        <v>0</v>
      </c>
      <c r="E153" s="18">
        <v>0</v>
      </c>
      <c r="F153" s="18">
        <f t="shared" si="16"/>
        <v>579000</v>
      </c>
      <c r="G153" s="19">
        <f t="shared" si="24"/>
        <v>7.5317191522819336</v>
      </c>
      <c r="I153" s="30">
        <v>579000</v>
      </c>
    </row>
    <row r="154" spans="1:9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6"/>
        <v>0</v>
      </c>
      <c r="G154" s="19">
        <f t="shared" si="24"/>
        <v>0</v>
      </c>
    </row>
    <row r="155" spans="1:9" ht="24" x14ac:dyDescent="0.25">
      <c r="A155" s="16" t="s">
        <v>244</v>
      </c>
      <c r="B155" s="17" t="s">
        <v>245</v>
      </c>
      <c r="C155" s="18">
        <v>8000000</v>
      </c>
      <c r="D155" s="18">
        <v>0</v>
      </c>
      <c r="E155" s="18">
        <v>0</v>
      </c>
      <c r="F155" s="18">
        <f t="shared" si="16"/>
        <v>8000000</v>
      </c>
      <c r="G155" s="19">
        <f t="shared" si="24"/>
        <v>104.06520417660703</v>
      </c>
      <c r="I155" s="30">
        <v>8000000</v>
      </c>
    </row>
    <row r="156" spans="1:9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4"/>
        <v>0</v>
      </c>
    </row>
    <row r="157" spans="1:9" ht="24" x14ac:dyDescent="0.25">
      <c r="A157" s="16" t="s">
        <v>248</v>
      </c>
      <c r="B157" s="17" t="s">
        <v>249</v>
      </c>
      <c r="C157" s="18">
        <v>50000</v>
      </c>
      <c r="D157" s="18">
        <v>0</v>
      </c>
      <c r="E157" s="18">
        <v>0</v>
      </c>
      <c r="F157" s="18">
        <f t="shared" si="16"/>
        <v>50000</v>
      </c>
      <c r="G157" s="19">
        <f t="shared" si="24"/>
        <v>0.65040752610379382</v>
      </c>
      <c r="I157" s="30">
        <v>50000</v>
      </c>
    </row>
    <row r="158" spans="1:9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4"/>
        <v>0</v>
      </c>
    </row>
    <row r="159" spans="1:9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6"/>
        <v>0</v>
      </c>
      <c r="G159" s="19">
        <f t="shared" si="24"/>
        <v>0</v>
      </c>
    </row>
    <row r="160" spans="1:9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4"/>
        <v>0</v>
      </c>
    </row>
    <row r="161" spans="1:9" x14ac:dyDescent="0.25">
      <c r="A161" s="16" t="s">
        <v>256</v>
      </c>
      <c r="B161" s="17" t="s">
        <v>257</v>
      </c>
      <c r="C161" s="18">
        <v>150000</v>
      </c>
      <c r="D161" s="18">
        <v>0</v>
      </c>
      <c r="E161" s="18">
        <v>0</v>
      </c>
      <c r="F161" s="18">
        <f t="shared" si="16"/>
        <v>150000</v>
      </c>
      <c r="G161" s="19">
        <f t="shared" si="24"/>
        <v>1.9512225783113815</v>
      </c>
      <c r="I161" s="30">
        <v>150000</v>
      </c>
    </row>
    <row r="162" spans="1:9" ht="24" x14ac:dyDescent="0.25">
      <c r="A162" s="16">
        <v>3170</v>
      </c>
      <c r="B162" s="17" t="s">
        <v>654</v>
      </c>
      <c r="C162" s="18"/>
      <c r="D162" s="18"/>
      <c r="E162" s="18"/>
      <c r="F162" s="18"/>
      <c r="G162" s="19"/>
    </row>
    <row r="163" spans="1:9" ht="24" x14ac:dyDescent="0.25">
      <c r="A163" s="16">
        <v>3171</v>
      </c>
      <c r="B163" s="17" t="s">
        <v>655</v>
      </c>
      <c r="C163" s="18">
        <v>200000</v>
      </c>
      <c r="D163" s="18">
        <v>0</v>
      </c>
      <c r="E163" s="18">
        <v>0</v>
      </c>
      <c r="F163" s="18">
        <f t="shared" si="16"/>
        <v>200000</v>
      </c>
      <c r="G163" s="19"/>
      <c r="I163" s="30">
        <v>200000</v>
      </c>
    </row>
    <row r="164" spans="1:9" x14ac:dyDescent="0.25">
      <c r="A164" s="16">
        <v>3180</v>
      </c>
      <c r="B164" s="17" t="s">
        <v>691</v>
      </c>
      <c r="C164" s="18"/>
      <c r="D164" s="18"/>
      <c r="E164" s="18"/>
      <c r="F164" s="18">
        <f t="shared" si="16"/>
        <v>0</v>
      </c>
      <c r="G164" s="19"/>
    </row>
    <row r="165" spans="1:9" x14ac:dyDescent="0.25">
      <c r="A165" s="16">
        <v>3182</v>
      </c>
      <c r="B165" s="17" t="s">
        <v>692</v>
      </c>
      <c r="C165" s="18">
        <v>50000</v>
      </c>
      <c r="D165" s="18">
        <v>0</v>
      </c>
      <c r="E165" s="18">
        <v>0</v>
      </c>
      <c r="F165" s="18">
        <f t="shared" si="16"/>
        <v>50000</v>
      </c>
      <c r="G165" s="19"/>
      <c r="I165" s="30">
        <v>50000</v>
      </c>
    </row>
    <row r="166" spans="1:9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6"/>
        <v>0</v>
      </c>
      <c r="G166" s="19">
        <f>+C166/$D$396*100</f>
        <v>0</v>
      </c>
    </row>
    <row r="167" spans="1:9" x14ac:dyDescent="0.25">
      <c r="A167" s="12" t="s">
        <v>260</v>
      </c>
      <c r="B167" s="13" t="s">
        <v>261</v>
      </c>
      <c r="C167" s="14">
        <f>SUM(C168:C179)</f>
        <v>2861360</v>
      </c>
      <c r="D167" s="14">
        <f t="shared" ref="D167:F167" si="25">SUM(D168:D179)</f>
        <v>0</v>
      </c>
      <c r="E167" s="14">
        <f t="shared" si="25"/>
        <v>600000</v>
      </c>
      <c r="F167" s="14">
        <f t="shared" si="25"/>
        <v>2261360</v>
      </c>
      <c r="G167" s="14">
        <f>SUM(G168:G179)</f>
        <v>31.367333842912888</v>
      </c>
    </row>
    <row r="168" spans="1:9" x14ac:dyDescent="0.25">
      <c r="A168" s="16">
        <v>3220</v>
      </c>
      <c r="B168" s="31" t="s">
        <v>614</v>
      </c>
      <c r="C168" s="20"/>
      <c r="D168" s="20"/>
      <c r="E168" s="20"/>
      <c r="F168" s="20"/>
      <c r="G168" s="19"/>
    </row>
    <row r="169" spans="1:9" x14ac:dyDescent="0.25">
      <c r="A169" s="16">
        <v>3221</v>
      </c>
      <c r="B169" s="31" t="s">
        <v>615</v>
      </c>
      <c r="C169" s="20">
        <v>100000</v>
      </c>
      <c r="D169" s="20">
        <v>0</v>
      </c>
      <c r="E169" s="20">
        <v>0</v>
      </c>
      <c r="F169" s="20">
        <f>C169+D169-E169</f>
        <v>100000</v>
      </c>
      <c r="G169" s="19"/>
      <c r="I169" s="30">
        <v>100000</v>
      </c>
    </row>
    <row r="170" spans="1:9" x14ac:dyDescent="0.25">
      <c r="A170" s="16">
        <v>3250</v>
      </c>
      <c r="B170" s="31" t="s">
        <v>616</v>
      </c>
      <c r="C170" s="20"/>
      <c r="D170" s="20"/>
      <c r="E170" s="20"/>
      <c r="F170" s="20"/>
      <c r="G170" s="19"/>
    </row>
    <row r="171" spans="1:9" x14ac:dyDescent="0.25">
      <c r="A171" s="16">
        <v>3251</v>
      </c>
      <c r="B171" s="31" t="s">
        <v>617</v>
      </c>
      <c r="C171" s="20">
        <v>350000</v>
      </c>
      <c r="D171" s="20">
        <v>0</v>
      </c>
      <c r="E171" s="20">
        <v>0</v>
      </c>
      <c r="F171" s="20">
        <f>C171+D171-E171</f>
        <v>350000</v>
      </c>
      <c r="G171" s="19"/>
      <c r="I171" s="30">
        <v>350000</v>
      </c>
    </row>
    <row r="172" spans="1:9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6">+C172/$D$396*100</f>
        <v>0</v>
      </c>
    </row>
    <row r="173" spans="1:9" ht="24" x14ac:dyDescent="0.25">
      <c r="A173" s="16" t="s">
        <v>264</v>
      </c>
      <c r="B173" s="17" t="s">
        <v>265</v>
      </c>
      <c r="C173" s="18">
        <v>2411360</v>
      </c>
      <c r="D173" s="18">
        <v>0</v>
      </c>
      <c r="E173" s="18">
        <v>600000</v>
      </c>
      <c r="F173" s="18">
        <f t="shared" si="16"/>
        <v>1811360</v>
      </c>
      <c r="G173" s="19">
        <f t="shared" si="26"/>
        <v>31.367333842912888</v>
      </c>
      <c r="I173" s="30">
        <v>1811360</v>
      </c>
    </row>
    <row r="174" spans="1:9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6"/>
        <v>0</v>
      </c>
    </row>
    <row r="175" spans="1:9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6"/>
        <v>0</v>
      </c>
      <c r="G175" s="19">
        <f t="shared" si="26"/>
        <v>0</v>
      </c>
    </row>
    <row r="176" spans="1:9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6"/>
        <v>0</v>
      </c>
    </row>
    <row r="177" spans="1:9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9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6"/>
        <v>0</v>
      </c>
      <c r="G178" s="19">
        <f t="shared" si="26"/>
        <v>0</v>
      </c>
    </row>
    <row r="179" spans="1:9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9" ht="24" x14ac:dyDescent="0.25">
      <c r="A180" s="12" t="s">
        <v>278</v>
      </c>
      <c r="B180" s="13" t="s">
        <v>279</v>
      </c>
      <c r="C180" s="14">
        <f>SUM(C181:C191)</f>
        <v>3513000</v>
      </c>
      <c r="D180" s="14">
        <f t="shared" ref="D180:F180" si="27">SUM(D181:D191)</f>
        <v>0</v>
      </c>
      <c r="E180" s="14">
        <f t="shared" si="27"/>
        <v>1150000</v>
      </c>
      <c r="F180" s="14">
        <f t="shared" si="27"/>
        <v>2363000</v>
      </c>
      <c r="G180" s="15">
        <f t="shared" si="26"/>
        <v>45.697632784052558</v>
      </c>
    </row>
    <row r="181" spans="1:9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6"/>
        <v>0</v>
      </c>
    </row>
    <row r="182" spans="1:9" ht="24" x14ac:dyDescent="0.25">
      <c r="A182" s="16" t="s">
        <v>282</v>
      </c>
      <c r="B182" s="17" t="s">
        <v>283</v>
      </c>
      <c r="C182" s="18">
        <v>971464</v>
      </c>
      <c r="D182" s="18">
        <v>0</v>
      </c>
      <c r="E182" s="18">
        <v>300000</v>
      </c>
      <c r="F182" s="18">
        <f t="shared" si="16"/>
        <v>671464</v>
      </c>
      <c r="G182" s="19">
        <f t="shared" si="26"/>
        <v>12.636949938777919</v>
      </c>
      <c r="I182" s="30">
        <v>671464</v>
      </c>
    </row>
    <row r="183" spans="1:9" ht="24" x14ac:dyDescent="0.25">
      <c r="A183" s="16">
        <v>3320</v>
      </c>
      <c r="B183" s="17" t="s">
        <v>656</v>
      </c>
      <c r="C183" s="18"/>
      <c r="D183" s="18"/>
      <c r="E183" s="18"/>
      <c r="F183" s="18"/>
      <c r="G183" s="19"/>
    </row>
    <row r="184" spans="1:9" ht="24" x14ac:dyDescent="0.25">
      <c r="A184" s="16">
        <v>3321</v>
      </c>
      <c r="B184" s="17" t="s">
        <v>657</v>
      </c>
      <c r="C184" s="18">
        <v>2200000</v>
      </c>
      <c r="D184" s="18">
        <v>0</v>
      </c>
      <c r="E184" s="18">
        <v>850000</v>
      </c>
      <c r="F184" s="18">
        <f t="shared" si="16"/>
        <v>1350000</v>
      </c>
      <c r="G184" s="19"/>
      <c r="I184" s="30">
        <v>1350000</v>
      </c>
    </row>
    <row r="185" spans="1:9" ht="24" x14ac:dyDescent="0.25">
      <c r="A185" s="16">
        <v>3330</v>
      </c>
      <c r="B185" s="17" t="s">
        <v>658</v>
      </c>
      <c r="C185" s="18"/>
      <c r="D185" s="18"/>
      <c r="E185" s="18"/>
      <c r="F185" s="18">
        <f t="shared" si="16"/>
        <v>0</v>
      </c>
      <c r="G185" s="19"/>
    </row>
    <row r="186" spans="1:9" ht="24" x14ac:dyDescent="0.25">
      <c r="A186" s="16">
        <v>3331</v>
      </c>
      <c r="B186" s="17" t="s">
        <v>659</v>
      </c>
      <c r="C186" s="18">
        <v>28536</v>
      </c>
      <c r="D186" s="18">
        <v>0</v>
      </c>
      <c r="E186" s="18">
        <v>0</v>
      </c>
      <c r="F186" s="18">
        <f t="shared" si="16"/>
        <v>28536</v>
      </c>
      <c r="G186" s="19"/>
      <c r="I186" s="30">
        <v>28536</v>
      </c>
    </row>
    <row r="187" spans="1:9" x14ac:dyDescent="0.25">
      <c r="A187" s="16">
        <v>3332</v>
      </c>
      <c r="B187" s="17" t="s">
        <v>693</v>
      </c>
      <c r="C187" s="18">
        <v>100000</v>
      </c>
      <c r="D187" s="18">
        <v>0</v>
      </c>
      <c r="E187" s="18"/>
      <c r="F187" s="18">
        <f t="shared" si="16"/>
        <v>100000</v>
      </c>
      <c r="G187" s="19"/>
      <c r="I187" s="30">
        <v>100000</v>
      </c>
    </row>
    <row r="188" spans="1:9" x14ac:dyDescent="0.25">
      <c r="A188" s="16">
        <v>3340</v>
      </c>
      <c r="B188" s="17" t="s">
        <v>618</v>
      </c>
      <c r="C188" s="18"/>
      <c r="D188" s="18"/>
      <c r="E188" s="18"/>
      <c r="F188" s="18">
        <f t="shared" si="16"/>
        <v>0</v>
      </c>
      <c r="G188" s="19"/>
    </row>
    <row r="189" spans="1:9" x14ac:dyDescent="0.25">
      <c r="A189" s="16">
        <v>3341</v>
      </c>
      <c r="B189" s="17" t="s">
        <v>619</v>
      </c>
      <c r="C189" s="18">
        <v>150000</v>
      </c>
      <c r="D189" s="18">
        <v>0</v>
      </c>
      <c r="E189" s="18">
        <v>0</v>
      </c>
      <c r="F189" s="18">
        <f t="shared" si="16"/>
        <v>150000</v>
      </c>
      <c r="G189" s="19"/>
      <c r="I189" s="30">
        <v>150000</v>
      </c>
    </row>
    <row r="190" spans="1:9" x14ac:dyDescent="0.25">
      <c r="A190" s="16">
        <v>3370</v>
      </c>
      <c r="B190" s="17" t="s">
        <v>660</v>
      </c>
      <c r="C190" s="18"/>
      <c r="D190" s="20"/>
      <c r="E190" s="20"/>
      <c r="F190" s="18">
        <f t="shared" si="16"/>
        <v>0</v>
      </c>
      <c r="G190" s="19">
        <f t="shared" ref="G190:G198" si="28">+C190/$D$396*100</f>
        <v>0</v>
      </c>
    </row>
    <row r="191" spans="1:9" x14ac:dyDescent="0.25">
      <c r="A191" s="16">
        <v>3371</v>
      </c>
      <c r="B191" s="17" t="s">
        <v>661</v>
      </c>
      <c r="C191" s="18">
        <v>63000</v>
      </c>
      <c r="D191" s="18">
        <v>0</v>
      </c>
      <c r="E191" s="18">
        <v>0</v>
      </c>
      <c r="F191" s="18">
        <f t="shared" si="16"/>
        <v>63000</v>
      </c>
      <c r="G191" s="19">
        <f t="shared" si="28"/>
        <v>0.8195134828907803</v>
      </c>
      <c r="I191" s="30">
        <v>63000</v>
      </c>
    </row>
    <row r="192" spans="1:9" x14ac:dyDescent="0.25">
      <c r="A192" s="12" t="s">
        <v>284</v>
      </c>
      <c r="B192" s="13" t="s">
        <v>285</v>
      </c>
      <c r="C192" s="14">
        <f>SUM(C193:C202)</f>
        <v>200000</v>
      </c>
      <c r="D192" s="14">
        <f t="shared" ref="D192:F192" si="29">SUM(D193:D202)</f>
        <v>0</v>
      </c>
      <c r="E192" s="14">
        <f t="shared" si="29"/>
        <v>0</v>
      </c>
      <c r="F192" s="14">
        <f t="shared" si="29"/>
        <v>200000</v>
      </c>
      <c r="G192" s="15">
        <f t="shared" si="28"/>
        <v>2.6016301044151753</v>
      </c>
    </row>
    <row r="193" spans="1:9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 t="shared" si="28"/>
        <v>0</v>
      </c>
    </row>
    <row r="194" spans="1:9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16"/>
        <v>100000</v>
      </c>
      <c r="G194" s="19">
        <f t="shared" si="28"/>
        <v>1.3008150522075876</v>
      </c>
      <c r="I194" s="30">
        <v>100000</v>
      </c>
    </row>
    <row r="195" spans="1:9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16"/>
        <v>0</v>
      </c>
      <c r="G195" s="19">
        <f t="shared" si="28"/>
        <v>0</v>
      </c>
    </row>
    <row r="196" spans="1:9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16"/>
        <v>0</v>
      </c>
      <c r="G196" s="19">
        <f t="shared" si="28"/>
        <v>0</v>
      </c>
    </row>
    <row r="197" spans="1:9" x14ac:dyDescent="0.25">
      <c r="A197" s="16">
        <v>3450</v>
      </c>
      <c r="B197" s="17" t="s">
        <v>662</v>
      </c>
      <c r="C197" s="18"/>
      <c r="D197" s="18"/>
      <c r="E197" s="18"/>
      <c r="F197" s="18"/>
      <c r="G197" s="19">
        <f t="shared" si="28"/>
        <v>0</v>
      </c>
    </row>
    <row r="198" spans="1:9" x14ac:dyDescent="0.25">
      <c r="A198" s="16">
        <v>3451</v>
      </c>
      <c r="B198" s="17" t="s">
        <v>663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 t="shared" si="28"/>
        <v>0.65040752610379382</v>
      </c>
      <c r="I198" s="30">
        <v>50000</v>
      </c>
    </row>
    <row r="199" spans="1:9" x14ac:dyDescent="0.25">
      <c r="A199" s="16">
        <v>3470</v>
      </c>
      <c r="B199" s="17" t="s">
        <v>620</v>
      </c>
      <c r="C199" s="18"/>
      <c r="D199" s="20"/>
      <c r="E199" s="20"/>
      <c r="F199" s="18"/>
      <c r="G199" s="19"/>
    </row>
    <row r="200" spans="1:9" x14ac:dyDescent="0.25">
      <c r="A200" s="16">
        <v>3471</v>
      </c>
      <c r="B200" s="17" t="s">
        <v>621</v>
      </c>
      <c r="C200" s="18">
        <v>50000</v>
      </c>
      <c r="D200" s="20">
        <v>0</v>
      </c>
      <c r="E200" s="20">
        <v>0</v>
      </c>
      <c r="F200" s="18">
        <f>C200+D200-E200</f>
        <v>50000</v>
      </c>
      <c r="G200" s="19"/>
      <c r="I200" s="30">
        <v>50000</v>
      </c>
    </row>
    <row r="201" spans="1:9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 t="shared" ref="G201:G226" si="30">+C201/$D$396*100</f>
        <v>0</v>
      </c>
    </row>
    <row r="202" spans="1:9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3" si="31">C202+D202-E202</f>
        <v>0</v>
      </c>
      <c r="G202" s="19">
        <f t="shared" si="30"/>
        <v>0</v>
      </c>
    </row>
    <row r="203" spans="1:9" ht="24" x14ac:dyDescent="0.25">
      <c r="A203" s="12" t="s">
        <v>298</v>
      </c>
      <c r="B203" s="13" t="s">
        <v>299</v>
      </c>
      <c r="C203" s="14">
        <f>SUM(C204:C221)</f>
        <v>2133400</v>
      </c>
      <c r="D203" s="14">
        <f t="shared" ref="D203:F203" si="32">SUM(D204:D221)</f>
        <v>125000</v>
      </c>
      <c r="E203" s="14">
        <f t="shared" si="32"/>
        <v>20000</v>
      </c>
      <c r="F203" s="14">
        <f t="shared" si="32"/>
        <v>2238400</v>
      </c>
      <c r="G203" s="15">
        <f t="shared" si="30"/>
        <v>27.751588323796678</v>
      </c>
    </row>
    <row r="204" spans="1:9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 t="shared" si="30"/>
        <v>0</v>
      </c>
    </row>
    <row r="205" spans="1:9" x14ac:dyDescent="0.25">
      <c r="A205" s="16" t="s">
        <v>302</v>
      </c>
      <c r="B205" s="17" t="s">
        <v>303</v>
      </c>
      <c r="C205" s="18">
        <v>500000</v>
      </c>
      <c r="D205" s="18">
        <v>0</v>
      </c>
      <c r="E205" s="18">
        <v>0</v>
      </c>
      <c r="F205" s="18">
        <f t="shared" si="31"/>
        <v>500000</v>
      </c>
      <c r="G205" s="19">
        <f t="shared" si="30"/>
        <v>6.5040752610379391</v>
      </c>
      <c r="I205" s="30">
        <v>500000</v>
      </c>
    </row>
    <row r="206" spans="1:9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 t="shared" si="30"/>
        <v>0</v>
      </c>
    </row>
    <row r="207" spans="1:9" ht="36" x14ac:dyDescent="0.25">
      <c r="A207" s="16" t="s">
        <v>306</v>
      </c>
      <c r="B207" s="17" t="s">
        <v>307</v>
      </c>
      <c r="C207" s="18">
        <v>0</v>
      </c>
      <c r="D207" s="18">
        <v>0</v>
      </c>
      <c r="E207" s="18">
        <v>0</v>
      </c>
      <c r="F207" s="18">
        <f t="shared" si="31"/>
        <v>0</v>
      </c>
      <c r="G207" s="19">
        <f t="shared" si="30"/>
        <v>0</v>
      </c>
    </row>
    <row r="208" spans="1:9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 t="shared" si="30"/>
        <v>0</v>
      </c>
    </row>
    <row r="209" spans="1:9" ht="24" x14ac:dyDescent="0.25">
      <c r="A209" s="16" t="s">
        <v>310</v>
      </c>
      <c r="B209" s="17" t="s">
        <v>311</v>
      </c>
      <c r="C209" s="18">
        <v>200000</v>
      </c>
      <c r="D209" s="20">
        <v>0</v>
      </c>
      <c r="E209" s="20">
        <v>20000</v>
      </c>
      <c r="F209" s="18">
        <f t="shared" si="31"/>
        <v>180000</v>
      </c>
      <c r="G209" s="19">
        <f t="shared" si="30"/>
        <v>2.6016301044151753</v>
      </c>
      <c r="I209" s="30">
        <v>180000</v>
      </c>
    </row>
    <row r="210" spans="1:9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 t="shared" si="30"/>
        <v>0</v>
      </c>
    </row>
    <row r="211" spans="1:9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31"/>
        <v>0</v>
      </c>
      <c r="G211" s="19">
        <f t="shared" si="30"/>
        <v>0</v>
      </c>
    </row>
    <row r="212" spans="1:9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 t="shared" si="30"/>
        <v>0</v>
      </c>
    </row>
    <row r="213" spans="1:9" ht="24" x14ac:dyDescent="0.25">
      <c r="A213" s="16" t="s">
        <v>318</v>
      </c>
      <c r="B213" s="17" t="s">
        <v>319</v>
      </c>
      <c r="C213" s="18">
        <v>780000</v>
      </c>
      <c r="D213" s="18">
        <v>125000</v>
      </c>
      <c r="E213" s="18">
        <v>0</v>
      </c>
      <c r="F213" s="18">
        <f t="shared" si="31"/>
        <v>905000</v>
      </c>
      <c r="G213" s="19">
        <f t="shared" si="30"/>
        <v>10.146357407219185</v>
      </c>
      <c r="I213" s="30">
        <v>905000</v>
      </c>
    </row>
    <row r="214" spans="1:9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 t="shared" si="30"/>
        <v>0</v>
      </c>
    </row>
    <row r="215" spans="1:9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31"/>
        <v>0</v>
      </c>
      <c r="G215" s="19">
        <f t="shared" si="30"/>
        <v>0</v>
      </c>
    </row>
    <row r="216" spans="1:9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 t="shared" si="30"/>
        <v>0</v>
      </c>
    </row>
    <row r="217" spans="1:9" ht="24" x14ac:dyDescent="0.25">
      <c r="A217" s="16" t="s">
        <v>326</v>
      </c>
      <c r="B217" s="17" t="s">
        <v>327</v>
      </c>
      <c r="C217" s="18">
        <v>600000</v>
      </c>
      <c r="D217" s="18">
        <v>0</v>
      </c>
      <c r="E217" s="18">
        <v>0</v>
      </c>
      <c r="F217" s="18">
        <f t="shared" si="31"/>
        <v>600000</v>
      </c>
      <c r="G217" s="19">
        <f t="shared" si="30"/>
        <v>7.8048903132455258</v>
      </c>
      <c r="I217" s="30">
        <v>600000</v>
      </c>
    </row>
    <row r="218" spans="1:9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 t="shared" si="30"/>
        <v>0</v>
      </c>
    </row>
    <row r="219" spans="1:9" x14ac:dyDescent="0.25">
      <c r="A219" s="16" t="s">
        <v>330</v>
      </c>
      <c r="B219" s="17" t="s">
        <v>331</v>
      </c>
      <c r="C219" s="18">
        <v>20000</v>
      </c>
      <c r="D219" s="18">
        <v>0</v>
      </c>
      <c r="E219" s="18">
        <v>0</v>
      </c>
      <c r="F219" s="18">
        <f t="shared" si="31"/>
        <v>20000</v>
      </c>
      <c r="G219" s="19">
        <f t="shared" si="30"/>
        <v>0.26016301044151757</v>
      </c>
      <c r="I219" s="30">
        <v>20000</v>
      </c>
    </row>
    <row r="220" spans="1:9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 t="shared" si="30"/>
        <v>0</v>
      </c>
    </row>
    <row r="221" spans="1:9" x14ac:dyDescent="0.25">
      <c r="A221" s="16" t="s">
        <v>334</v>
      </c>
      <c r="B221" s="17" t="s">
        <v>335</v>
      </c>
      <c r="C221" s="18">
        <v>33400</v>
      </c>
      <c r="D221" s="18">
        <v>0</v>
      </c>
      <c r="E221" s="18">
        <v>0</v>
      </c>
      <c r="F221" s="18">
        <f t="shared" si="31"/>
        <v>33400</v>
      </c>
      <c r="G221" s="19">
        <f t="shared" si="30"/>
        <v>0.43447222743733432</v>
      </c>
      <c r="I221" s="30">
        <v>33400</v>
      </c>
    </row>
    <row r="222" spans="1:9" x14ac:dyDescent="0.25">
      <c r="A222" s="12" t="s">
        <v>336</v>
      </c>
      <c r="B222" s="13" t="s">
        <v>337</v>
      </c>
      <c r="C222" s="14">
        <f>SUM(C223:C232)</f>
        <v>1206500</v>
      </c>
      <c r="D222" s="14">
        <f t="shared" ref="D222:F222" si="33">SUM(D223:D232)</f>
        <v>0</v>
      </c>
      <c r="E222" s="14">
        <f t="shared" si="33"/>
        <v>0</v>
      </c>
      <c r="F222" s="14">
        <f t="shared" si="33"/>
        <v>1206500</v>
      </c>
      <c r="G222" s="15">
        <f t="shared" si="30"/>
        <v>15.694333604884548</v>
      </c>
    </row>
    <row r="223" spans="1:9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 t="shared" si="30"/>
        <v>0</v>
      </c>
    </row>
    <row r="224" spans="1:9" ht="36" x14ac:dyDescent="0.25">
      <c r="A224" s="16" t="s">
        <v>340</v>
      </c>
      <c r="B224" s="17" t="s">
        <v>341</v>
      </c>
      <c r="C224" s="18">
        <v>380000</v>
      </c>
      <c r="D224" s="18">
        <v>0</v>
      </c>
      <c r="E224" s="18">
        <v>0</v>
      </c>
      <c r="F224" s="18">
        <f t="shared" si="31"/>
        <v>380000</v>
      </c>
      <c r="G224" s="19">
        <f t="shared" si="30"/>
        <v>4.9430971983888332</v>
      </c>
      <c r="I224" s="30">
        <v>380000</v>
      </c>
    </row>
    <row r="225" spans="1:9" x14ac:dyDescent="0.25">
      <c r="A225" s="16" t="s">
        <v>342</v>
      </c>
      <c r="B225" s="17" t="s">
        <v>343</v>
      </c>
      <c r="C225" s="18">
        <v>300000</v>
      </c>
      <c r="D225" s="18">
        <v>0</v>
      </c>
      <c r="E225" s="18">
        <v>0</v>
      </c>
      <c r="F225" s="18">
        <f t="shared" si="31"/>
        <v>300000</v>
      </c>
      <c r="G225" s="19">
        <f t="shared" si="30"/>
        <v>3.9024451566227629</v>
      </c>
      <c r="I225" s="30">
        <v>300000</v>
      </c>
    </row>
    <row r="226" spans="1:9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31"/>
        <v>0</v>
      </c>
      <c r="G226" s="19">
        <f t="shared" si="30"/>
        <v>0</v>
      </c>
    </row>
    <row r="227" spans="1:9" ht="24" x14ac:dyDescent="0.25">
      <c r="A227" s="16">
        <v>3650</v>
      </c>
      <c r="B227" s="17" t="s">
        <v>664</v>
      </c>
      <c r="C227" s="18"/>
      <c r="D227" s="18"/>
      <c r="E227" s="18"/>
      <c r="F227" s="18"/>
      <c r="G227" s="19"/>
    </row>
    <row r="228" spans="1:9" ht="24" x14ac:dyDescent="0.25">
      <c r="A228" s="16">
        <v>3651</v>
      </c>
      <c r="B228" s="17" t="s">
        <v>665</v>
      </c>
      <c r="C228" s="18">
        <v>256500</v>
      </c>
      <c r="D228" s="18">
        <v>0</v>
      </c>
      <c r="E228" s="18">
        <v>0</v>
      </c>
      <c r="F228" s="18">
        <f t="shared" si="31"/>
        <v>256500</v>
      </c>
      <c r="G228" s="19"/>
      <c r="I228" s="30">
        <v>256500</v>
      </c>
    </row>
    <row r="229" spans="1:9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31"/>
        <v>0</v>
      </c>
      <c r="G229" s="19">
        <f>+C229/$D$396*100</f>
        <v>0</v>
      </c>
    </row>
    <row r="230" spans="1:9" ht="24" x14ac:dyDescent="0.25">
      <c r="A230" s="16">
        <v>3661</v>
      </c>
      <c r="B230" s="17" t="s">
        <v>346</v>
      </c>
      <c r="C230" s="18">
        <v>270000</v>
      </c>
      <c r="D230" s="18">
        <v>0</v>
      </c>
      <c r="E230" s="18">
        <v>0</v>
      </c>
      <c r="F230" s="18">
        <f t="shared" si="31"/>
        <v>270000</v>
      </c>
      <c r="G230" s="19"/>
      <c r="I230" s="30">
        <v>270000</v>
      </c>
    </row>
    <row r="231" spans="1:9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 t="shared" ref="G231:G238" si="34">+C231/$D$396*100</f>
        <v>0</v>
      </c>
    </row>
    <row r="232" spans="1:9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31"/>
        <v>0</v>
      </c>
      <c r="G232" s="19">
        <f t="shared" si="34"/>
        <v>0</v>
      </c>
    </row>
    <row r="233" spans="1:9" x14ac:dyDescent="0.25">
      <c r="A233" s="12" t="s">
        <v>351</v>
      </c>
      <c r="B233" s="13" t="s">
        <v>352</v>
      </c>
      <c r="C233" s="14">
        <f>SUM(C234:C240)</f>
        <v>379000</v>
      </c>
      <c r="D233" s="14">
        <f t="shared" ref="D233:F233" si="35">SUM(D234:D240)</f>
        <v>0</v>
      </c>
      <c r="E233" s="14">
        <f t="shared" si="35"/>
        <v>0</v>
      </c>
      <c r="F233" s="14">
        <f t="shared" si="35"/>
        <v>379000</v>
      </c>
      <c r="G233" s="15">
        <f t="shared" si="34"/>
        <v>4.9300890478667574</v>
      </c>
    </row>
    <row r="234" spans="1:9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 t="shared" si="34"/>
        <v>0</v>
      </c>
    </row>
    <row r="235" spans="1:9" x14ac:dyDescent="0.25">
      <c r="A235" s="16" t="s">
        <v>355</v>
      </c>
      <c r="B235" s="17" t="s">
        <v>356</v>
      </c>
      <c r="C235" s="18">
        <v>79000</v>
      </c>
      <c r="D235" s="18">
        <v>0</v>
      </c>
      <c r="E235" s="18">
        <v>0</v>
      </c>
      <c r="F235" s="18">
        <f t="shared" si="31"/>
        <v>79000</v>
      </c>
      <c r="G235" s="19">
        <f t="shared" si="34"/>
        <v>1.0276438912439945</v>
      </c>
      <c r="I235" s="30">
        <v>79000</v>
      </c>
    </row>
    <row r="236" spans="1:9" x14ac:dyDescent="0.25">
      <c r="A236" s="16" t="s">
        <v>357</v>
      </c>
      <c r="B236" s="17" t="s">
        <v>358</v>
      </c>
      <c r="C236" s="18"/>
      <c r="D236" s="18"/>
      <c r="E236" s="18"/>
      <c r="F236" s="18"/>
      <c r="G236" s="19">
        <f t="shared" si="34"/>
        <v>0</v>
      </c>
    </row>
    <row r="237" spans="1:9" x14ac:dyDescent="0.25">
      <c r="A237" s="16" t="s">
        <v>359</v>
      </c>
      <c r="B237" s="17" t="s">
        <v>360</v>
      </c>
      <c r="C237" s="18">
        <v>200000</v>
      </c>
      <c r="D237" s="18">
        <v>0</v>
      </c>
      <c r="E237" s="18">
        <v>0</v>
      </c>
      <c r="F237" s="18">
        <f t="shared" si="31"/>
        <v>200000</v>
      </c>
      <c r="G237" s="19">
        <f t="shared" si="34"/>
        <v>2.6016301044151753</v>
      </c>
      <c r="I237" s="30">
        <v>200000</v>
      </c>
    </row>
    <row r="238" spans="1:9" x14ac:dyDescent="0.25">
      <c r="A238" s="16" t="s">
        <v>361</v>
      </c>
      <c r="B238" s="17" t="s">
        <v>362</v>
      </c>
      <c r="C238" s="18">
        <v>0</v>
      </c>
      <c r="D238" s="18">
        <v>0</v>
      </c>
      <c r="E238" s="18">
        <v>0</v>
      </c>
      <c r="F238" s="18">
        <f t="shared" si="31"/>
        <v>0</v>
      </c>
      <c r="G238" s="19">
        <f t="shared" si="34"/>
        <v>0</v>
      </c>
    </row>
    <row r="239" spans="1:9" x14ac:dyDescent="0.25">
      <c r="A239" s="16">
        <v>3760</v>
      </c>
      <c r="B239" s="17" t="s">
        <v>666</v>
      </c>
      <c r="C239" s="18"/>
      <c r="D239" s="18"/>
      <c r="E239" s="18"/>
      <c r="F239" s="18"/>
      <c r="G239" s="19"/>
    </row>
    <row r="240" spans="1:9" x14ac:dyDescent="0.25">
      <c r="A240" s="16">
        <v>3761</v>
      </c>
      <c r="B240" s="17" t="s">
        <v>667</v>
      </c>
      <c r="C240" s="18">
        <v>100000</v>
      </c>
      <c r="D240" s="18">
        <v>0</v>
      </c>
      <c r="E240" s="18">
        <v>0</v>
      </c>
      <c r="F240" s="18">
        <f t="shared" si="31"/>
        <v>100000</v>
      </c>
      <c r="G240" s="19"/>
      <c r="I240" s="30">
        <v>100000</v>
      </c>
    </row>
    <row r="241" spans="1:9" x14ac:dyDescent="0.25">
      <c r="A241" s="12" t="s">
        <v>363</v>
      </c>
      <c r="B241" s="13" t="s">
        <v>364</v>
      </c>
      <c r="C241" s="14">
        <f>SUM(C242:C247)</f>
        <v>4210000</v>
      </c>
      <c r="D241" s="14">
        <f t="shared" ref="D241:F241" si="36">SUM(D242:D247)</f>
        <v>1700000</v>
      </c>
      <c r="E241" s="14">
        <f t="shared" si="36"/>
        <v>0</v>
      </c>
      <c r="F241" s="14">
        <f t="shared" si="36"/>
        <v>5910000</v>
      </c>
      <c r="G241" s="15">
        <f>+C241/$D$396*100</f>
        <v>54.76431369793945</v>
      </c>
    </row>
    <row r="242" spans="1:9" x14ac:dyDescent="0.25">
      <c r="A242" s="16" t="s">
        <v>365</v>
      </c>
      <c r="B242" s="17" t="s">
        <v>366</v>
      </c>
      <c r="C242" s="18"/>
      <c r="D242" s="18"/>
      <c r="E242" s="18"/>
      <c r="F242" s="18"/>
      <c r="G242" s="19">
        <f>+C242/$D$396*100</f>
        <v>0</v>
      </c>
    </row>
    <row r="243" spans="1:9" x14ac:dyDescent="0.25">
      <c r="A243" s="16" t="s">
        <v>367</v>
      </c>
      <c r="B243" s="17" t="s">
        <v>368</v>
      </c>
      <c r="C243" s="18">
        <v>760000</v>
      </c>
      <c r="D243" s="18">
        <v>0</v>
      </c>
      <c r="E243" s="18">
        <v>0</v>
      </c>
      <c r="F243" s="18">
        <f t="shared" si="31"/>
        <v>760000</v>
      </c>
      <c r="G243" s="19">
        <f>+C243/$D$396*100</f>
        <v>9.8861943967776664</v>
      </c>
      <c r="I243" s="30">
        <v>760000</v>
      </c>
    </row>
    <row r="244" spans="1:9" x14ac:dyDescent="0.25">
      <c r="A244" s="16" t="s">
        <v>369</v>
      </c>
      <c r="B244" s="17" t="s">
        <v>370</v>
      </c>
      <c r="C244" s="18"/>
      <c r="D244" s="18"/>
      <c r="E244" s="18"/>
      <c r="F244" s="18"/>
      <c r="G244" s="19">
        <f>+C244/$D$396*100</f>
        <v>0</v>
      </c>
    </row>
    <row r="245" spans="1:9" x14ac:dyDescent="0.25">
      <c r="A245" s="16" t="s">
        <v>371</v>
      </c>
      <c r="B245" s="17" t="s">
        <v>372</v>
      </c>
      <c r="C245" s="18">
        <v>2650000</v>
      </c>
      <c r="D245" s="18">
        <v>1700000</v>
      </c>
      <c r="E245" s="18">
        <v>0</v>
      </c>
      <c r="F245" s="18">
        <f t="shared" ref="F245:F288" si="37">C245+D245-E245</f>
        <v>4350000</v>
      </c>
      <c r="G245" s="19">
        <f>+C245/$D$396*100</f>
        <v>34.471598883501073</v>
      </c>
      <c r="I245" s="30">
        <v>4350000</v>
      </c>
    </row>
    <row r="246" spans="1:9" x14ac:dyDescent="0.25">
      <c r="A246" s="16">
        <v>3840</v>
      </c>
      <c r="B246" s="17" t="s">
        <v>668</v>
      </c>
      <c r="C246" s="18"/>
      <c r="D246" s="18"/>
      <c r="E246" s="18"/>
      <c r="F246" s="18"/>
      <c r="G246" s="19"/>
    </row>
    <row r="247" spans="1:9" x14ac:dyDescent="0.25">
      <c r="A247" s="16">
        <v>3841</v>
      </c>
      <c r="B247" s="17" t="s">
        <v>669</v>
      </c>
      <c r="C247" s="18">
        <v>800000</v>
      </c>
      <c r="D247" s="18">
        <v>0</v>
      </c>
      <c r="E247" s="18">
        <v>0</v>
      </c>
      <c r="F247" s="18">
        <f t="shared" si="37"/>
        <v>800000</v>
      </c>
      <c r="G247" s="19"/>
      <c r="I247" s="30">
        <v>800000</v>
      </c>
    </row>
    <row r="248" spans="1:9" x14ac:dyDescent="0.25">
      <c r="A248" s="12" t="s">
        <v>373</v>
      </c>
      <c r="B248" s="13" t="s">
        <v>374</v>
      </c>
      <c r="C248" s="14">
        <f>SUM(C249:C265)</f>
        <v>2550000</v>
      </c>
      <c r="D248" s="14">
        <f t="shared" ref="D248:F248" si="38">SUM(D249:D265)</f>
        <v>0</v>
      </c>
      <c r="E248" s="14">
        <f t="shared" si="38"/>
        <v>0</v>
      </c>
      <c r="F248" s="14">
        <f t="shared" si="38"/>
        <v>2550000</v>
      </c>
      <c r="G248" s="15">
        <f t="shared" ref="G248:G265" si="39">+C248/$D$396*100</f>
        <v>33.170783831293491</v>
      </c>
    </row>
    <row r="249" spans="1:9" x14ac:dyDescent="0.25">
      <c r="A249" s="16" t="s">
        <v>375</v>
      </c>
      <c r="B249" s="17" t="s">
        <v>376</v>
      </c>
      <c r="C249" s="18"/>
      <c r="D249" s="18"/>
      <c r="E249" s="18"/>
      <c r="F249" s="18"/>
      <c r="G249" s="19">
        <f t="shared" si="39"/>
        <v>0</v>
      </c>
    </row>
    <row r="250" spans="1:9" x14ac:dyDescent="0.25">
      <c r="A250" s="16" t="s">
        <v>377</v>
      </c>
      <c r="B250" s="17" t="s">
        <v>378</v>
      </c>
      <c r="C250" s="18">
        <v>50000</v>
      </c>
      <c r="D250" s="18">
        <v>0</v>
      </c>
      <c r="E250" s="18">
        <v>0</v>
      </c>
      <c r="F250" s="18">
        <f t="shared" si="37"/>
        <v>50000</v>
      </c>
      <c r="G250" s="19">
        <f t="shared" si="39"/>
        <v>0.65040752610379382</v>
      </c>
      <c r="I250" s="30">
        <v>50000</v>
      </c>
    </row>
    <row r="251" spans="1:9" x14ac:dyDescent="0.25">
      <c r="A251" s="16" t="s">
        <v>379</v>
      </c>
      <c r="B251" s="17" t="s">
        <v>380</v>
      </c>
      <c r="C251" s="18"/>
      <c r="D251" s="18"/>
      <c r="E251" s="18"/>
      <c r="F251" s="18"/>
      <c r="G251" s="19">
        <f t="shared" si="39"/>
        <v>0</v>
      </c>
    </row>
    <row r="252" spans="1:9" x14ac:dyDescent="0.25">
      <c r="A252" s="16" t="s">
        <v>381</v>
      </c>
      <c r="B252" s="17" t="s">
        <v>382</v>
      </c>
      <c r="C252" s="18">
        <v>500000</v>
      </c>
      <c r="D252" s="18">
        <v>0</v>
      </c>
      <c r="E252" s="18">
        <v>0</v>
      </c>
      <c r="F252" s="18">
        <f t="shared" si="37"/>
        <v>500000</v>
      </c>
      <c r="G252" s="19">
        <f t="shared" si="39"/>
        <v>6.5040752610379391</v>
      </c>
      <c r="I252" s="30">
        <v>500000</v>
      </c>
    </row>
    <row r="253" spans="1:9" x14ac:dyDescent="0.25">
      <c r="A253" s="16" t="s">
        <v>383</v>
      </c>
      <c r="B253" s="17" t="s">
        <v>384</v>
      </c>
      <c r="C253" s="18">
        <v>2000000</v>
      </c>
      <c r="D253" s="18">
        <v>0</v>
      </c>
      <c r="E253" s="18">
        <v>0</v>
      </c>
      <c r="F253" s="18">
        <f t="shared" si="37"/>
        <v>2000000</v>
      </c>
      <c r="G253" s="19">
        <f t="shared" si="39"/>
        <v>26.016301044151756</v>
      </c>
      <c r="I253" s="30">
        <v>2000000</v>
      </c>
    </row>
    <row r="254" spans="1:9" x14ac:dyDescent="0.25">
      <c r="A254" s="16" t="s">
        <v>385</v>
      </c>
      <c r="B254" s="17" t="s">
        <v>386</v>
      </c>
      <c r="C254" s="18">
        <v>0</v>
      </c>
      <c r="D254" s="18">
        <v>0</v>
      </c>
      <c r="E254" s="18">
        <v>0</v>
      </c>
      <c r="F254" s="18">
        <f t="shared" si="37"/>
        <v>0</v>
      </c>
      <c r="G254" s="19">
        <f t="shared" si="39"/>
        <v>0</v>
      </c>
    </row>
    <row r="255" spans="1:9" ht="24" x14ac:dyDescent="0.25">
      <c r="A255" s="16" t="s">
        <v>387</v>
      </c>
      <c r="B255" s="17" t="s">
        <v>388</v>
      </c>
      <c r="C255" s="18">
        <v>0</v>
      </c>
      <c r="D255" s="18">
        <v>0</v>
      </c>
      <c r="E255" s="18">
        <v>0</v>
      </c>
      <c r="F255" s="18">
        <f t="shared" si="37"/>
        <v>0</v>
      </c>
      <c r="G255" s="19">
        <f t="shared" si="39"/>
        <v>0</v>
      </c>
    </row>
    <row r="256" spans="1:9" x14ac:dyDescent="0.25">
      <c r="A256" s="16" t="s">
        <v>389</v>
      </c>
      <c r="B256" s="17" t="s">
        <v>390</v>
      </c>
      <c r="C256" s="18">
        <v>0</v>
      </c>
      <c r="D256" s="20">
        <v>0</v>
      </c>
      <c r="E256" s="20">
        <v>0</v>
      </c>
      <c r="F256" s="18">
        <f t="shared" si="37"/>
        <v>0</v>
      </c>
      <c r="G256" s="19">
        <f t="shared" si="39"/>
        <v>0</v>
      </c>
    </row>
    <row r="257" spans="1:9" x14ac:dyDescent="0.25">
      <c r="A257" s="16" t="s">
        <v>391</v>
      </c>
      <c r="B257" s="17" t="s">
        <v>392</v>
      </c>
      <c r="C257" s="18"/>
      <c r="D257" s="18"/>
      <c r="E257" s="18"/>
      <c r="F257" s="18"/>
      <c r="G257" s="19">
        <f t="shared" si="39"/>
        <v>0</v>
      </c>
    </row>
    <row r="258" spans="1:9" ht="24" x14ac:dyDescent="0.25">
      <c r="A258" s="16" t="s">
        <v>393</v>
      </c>
      <c r="B258" s="17" t="s">
        <v>394</v>
      </c>
      <c r="C258" s="18">
        <v>0</v>
      </c>
      <c r="D258" s="18">
        <v>0</v>
      </c>
      <c r="E258" s="18">
        <v>0</v>
      </c>
      <c r="F258" s="18">
        <f t="shared" si="37"/>
        <v>0</v>
      </c>
      <c r="G258" s="19">
        <f t="shared" si="39"/>
        <v>0</v>
      </c>
    </row>
    <row r="259" spans="1:9" x14ac:dyDescent="0.25">
      <c r="A259" s="16" t="s">
        <v>395</v>
      </c>
      <c r="B259" s="17" t="s">
        <v>396</v>
      </c>
      <c r="C259" s="18"/>
      <c r="D259" s="18"/>
      <c r="E259" s="18"/>
      <c r="F259" s="18"/>
      <c r="G259" s="19">
        <f t="shared" si="39"/>
        <v>0</v>
      </c>
    </row>
    <row r="260" spans="1:9" x14ac:dyDescent="0.25">
      <c r="A260" s="16" t="s">
        <v>397</v>
      </c>
      <c r="B260" s="17" t="s">
        <v>398</v>
      </c>
      <c r="C260" s="18">
        <v>0</v>
      </c>
      <c r="D260" s="18">
        <v>0</v>
      </c>
      <c r="E260" s="18">
        <v>0</v>
      </c>
      <c r="F260" s="18">
        <f t="shared" si="37"/>
        <v>0</v>
      </c>
      <c r="G260" s="19">
        <f t="shared" si="39"/>
        <v>0</v>
      </c>
    </row>
    <row r="261" spans="1:9" x14ac:dyDescent="0.25">
      <c r="A261" s="16" t="s">
        <v>399</v>
      </c>
      <c r="B261" s="17" t="s">
        <v>400</v>
      </c>
      <c r="C261" s="18"/>
      <c r="D261" s="18"/>
      <c r="E261" s="18"/>
      <c r="F261" s="18"/>
      <c r="G261" s="19">
        <f t="shared" si="39"/>
        <v>0</v>
      </c>
    </row>
    <row r="262" spans="1:9" x14ac:dyDescent="0.25">
      <c r="A262" s="16" t="s">
        <v>401</v>
      </c>
      <c r="B262" s="17" t="s">
        <v>402</v>
      </c>
      <c r="C262" s="18">
        <v>0</v>
      </c>
      <c r="D262" s="18">
        <v>0</v>
      </c>
      <c r="E262" s="18">
        <v>0</v>
      </c>
      <c r="F262" s="18">
        <f t="shared" si="37"/>
        <v>0</v>
      </c>
      <c r="G262" s="19">
        <f t="shared" si="39"/>
        <v>0</v>
      </c>
    </row>
    <row r="263" spans="1:9" x14ac:dyDescent="0.25">
      <c r="A263" s="16" t="s">
        <v>403</v>
      </c>
      <c r="B263" s="17" t="s">
        <v>374</v>
      </c>
      <c r="C263" s="18"/>
      <c r="D263" s="20"/>
      <c r="E263" s="20"/>
      <c r="F263" s="18"/>
      <c r="G263" s="19">
        <f t="shared" si="39"/>
        <v>0</v>
      </c>
    </row>
    <row r="264" spans="1:9" x14ac:dyDescent="0.25">
      <c r="A264" s="16" t="s">
        <v>404</v>
      </c>
      <c r="B264" s="17" t="s">
        <v>405</v>
      </c>
      <c r="C264" s="18">
        <v>0</v>
      </c>
      <c r="D264" s="18">
        <v>0</v>
      </c>
      <c r="E264" s="18">
        <v>0</v>
      </c>
      <c r="F264" s="18">
        <f t="shared" si="37"/>
        <v>0</v>
      </c>
      <c r="G264" s="19">
        <f t="shared" si="39"/>
        <v>0</v>
      </c>
    </row>
    <row r="265" spans="1:9" x14ac:dyDescent="0.25">
      <c r="A265" s="16" t="s">
        <v>406</v>
      </c>
      <c r="B265" s="17" t="s">
        <v>407</v>
      </c>
      <c r="C265" s="18">
        <v>0</v>
      </c>
      <c r="D265" s="18">
        <v>0</v>
      </c>
      <c r="E265" s="18">
        <v>0</v>
      </c>
      <c r="F265" s="18">
        <f t="shared" si="37"/>
        <v>0</v>
      </c>
      <c r="G265" s="19">
        <f t="shared" si="39"/>
        <v>0</v>
      </c>
    </row>
    <row r="266" spans="1:9" ht="24" x14ac:dyDescent="0.25">
      <c r="A266" s="8" t="s">
        <v>408</v>
      </c>
      <c r="B266" s="9" t="s">
        <v>409</v>
      </c>
      <c r="C266" s="10">
        <f>C267+C273+C284</f>
        <v>20440421</v>
      </c>
      <c r="D266" s="10">
        <f t="shared" ref="D266:F266" si="40">D267+D273+D284</f>
        <v>500000</v>
      </c>
      <c r="E266" s="10">
        <f t="shared" si="40"/>
        <v>500000</v>
      </c>
      <c r="F266" s="10">
        <f t="shared" si="40"/>
        <v>20440421</v>
      </c>
      <c r="G266" s="10">
        <f>G267+G273+G284</f>
        <v>172.81934148392133</v>
      </c>
    </row>
    <row r="267" spans="1:9" ht="24" x14ac:dyDescent="0.25">
      <c r="A267" s="12" t="s">
        <v>410</v>
      </c>
      <c r="B267" s="13" t="s">
        <v>411</v>
      </c>
      <c r="C267" s="14">
        <f>SUM(C268:C272)</f>
        <v>7154955</v>
      </c>
      <c r="D267" s="14">
        <f>SUM(D268:D272)</f>
        <v>0</v>
      </c>
      <c r="E267" s="14">
        <f>SUM(E268:E272)</f>
        <v>500000</v>
      </c>
      <c r="F267" s="14">
        <f>SUM(F268:F272)</f>
        <v>6654955</v>
      </c>
      <c r="G267" s="15">
        <v>0</v>
      </c>
    </row>
    <row r="268" spans="1:9" x14ac:dyDescent="0.25">
      <c r="A268" s="16" t="s">
        <v>412</v>
      </c>
      <c r="B268" s="17" t="s">
        <v>413</v>
      </c>
      <c r="C268" s="18"/>
      <c r="D268" s="18"/>
      <c r="E268" s="18"/>
      <c r="F268" s="18"/>
      <c r="G268" s="19">
        <f t="shared" ref="G268:G277" si="41">+C268/$D$396*100</f>
        <v>0</v>
      </c>
    </row>
    <row r="269" spans="1:9" ht="24" x14ac:dyDescent="0.25">
      <c r="A269" s="16" t="s">
        <v>414</v>
      </c>
      <c r="B269" s="17" t="s">
        <v>415</v>
      </c>
      <c r="C269" s="18">
        <v>0</v>
      </c>
      <c r="D269" s="18">
        <v>0</v>
      </c>
      <c r="E269" s="18">
        <v>0</v>
      </c>
      <c r="F269" s="18">
        <f t="shared" si="37"/>
        <v>0</v>
      </c>
      <c r="G269" s="19">
        <f t="shared" si="41"/>
        <v>0</v>
      </c>
    </row>
    <row r="270" spans="1:9" ht="24" x14ac:dyDescent="0.25">
      <c r="A270" s="16" t="s">
        <v>416</v>
      </c>
      <c r="B270" s="17" t="s">
        <v>417</v>
      </c>
      <c r="C270" s="18"/>
      <c r="D270" s="18"/>
      <c r="E270" s="18"/>
      <c r="F270" s="18"/>
      <c r="G270" s="19">
        <f t="shared" si="41"/>
        <v>0</v>
      </c>
    </row>
    <row r="271" spans="1:9" ht="24" x14ac:dyDescent="0.25">
      <c r="A271" s="16" t="s">
        <v>418</v>
      </c>
      <c r="B271" s="17" t="s">
        <v>419</v>
      </c>
      <c r="C271" s="18">
        <v>0</v>
      </c>
      <c r="D271" s="18">
        <v>0</v>
      </c>
      <c r="E271" s="18">
        <v>0</v>
      </c>
      <c r="F271" s="18">
        <f t="shared" si="37"/>
        <v>0</v>
      </c>
      <c r="G271" s="19">
        <f t="shared" si="41"/>
        <v>0</v>
      </c>
    </row>
    <row r="272" spans="1:9" ht="24" x14ac:dyDescent="0.25">
      <c r="A272" s="16" t="s">
        <v>420</v>
      </c>
      <c r="B272" s="17" t="s">
        <v>421</v>
      </c>
      <c r="C272" s="18">
        <v>7154955</v>
      </c>
      <c r="D272" s="18">
        <v>0</v>
      </c>
      <c r="E272" s="18">
        <v>500000</v>
      </c>
      <c r="F272" s="18">
        <f t="shared" si="37"/>
        <v>6654955</v>
      </c>
      <c r="G272" s="19">
        <f t="shared" si="41"/>
        <v>93.072731618679398</v>
      </c>
      <c r="I272" s="30">
        <v>6654955</v>
      </c>
    </row>
    <row r="273" spans="1:9" x14ac:dyDescent="0.25">
      <c r="A273" s="12" t="s">
        <v>422</v>
      </c>
      <c r="B273" s="13" t="s">
        <v>423</v>
      </c>
      <c r="C273" s="14">
        <f>SUM(C274:C283)</f>
        <v>10650000</v>
      </c>
      <c r="D273" s="14">
        <f t="shared" ref="D273:F273" si="42">SUM(D274:D283)</f>
        <v>500000</v>
      </c>
      <c r="E273" s="14">
        <f t="shared" si="42"/>
        <v>0</v>
      </c>
      <c r="F273" s="14">
        <f t="shared" si="42"/>
        <v>11150000</v>
      </c>
      <c r="G273" s="15">
        <f t="shared" si="41"/>
        <v>138.5368030601081</v>
      </c>
    </row>
    <row r="274" spans="1:9" x14ac:dyDescent="0.25">
      <c r="A274" s="16" t="s">
        <v>424</v>
      </c>
      <c r="B274" s="17" t="s">
        <v>425</v>
      </c>
      <c r="C274" s="18"/>
      <c r="D274" s="18"/>
      <c r="E274" s="18"/>
      <c r="F274" s="18"/>
      <c r="G274" s="19">
        <f t="shared" si="41"/>
        <v>0</v>
      </c>
    </row>
    <row r="275" spans="1:9" x14ac:dyDescent="0.25">
      <c r="A275" s="16" t="s">
        <v>426</v>
      </c>
      <c r="B275" s="17" t="s">
        <v>427</v>
      </c>
      <c r="C275" s="18">
        <v>8107509.5099999998</v>
      </c>
      <c r="D275" s="18">
        <v>162500</v>
      </c>
      <c r="E275" s="18">
        <v>0</v>
      </c>
      <c r="F275" s="18">
        <f t="shared" si="37"/>
        <v>8270009.5099999998</v>
      </c>
      <c r="G275" s="19">
        <f t="shared" si="41"/>
        <v>105.46370406524164</v>
      </c>
      <c r="I275" s="30">
        <v>8270009.5099999998</v>
      </c>
    </row>
    <row r="276" spans="1:9" ht="24" x14ac:dyDescent="0.25">
      <c r="A276" s="16" t="s">
        <v>428</v>
      </c>
      <c r="B276" s="17" t="s">
        <v>429</v>
      </c>
      <c r="C276" s="18"/>
      <c r="D276" s="18"/>
      <c r="E276" s="18"/>
      <c r="F276" s="18">
        <f t="shared" si="37"/>
        <v>0</v>
      </c>
      <c r="G276" s="19">
        <f t="shared" si="41"/>
        <v>0</v>
      </c>
    </row>
    <row r="277" spans="1:9" ht="24" x14ac:dyDescent="0.25">
      <c r="A277" s="16" t="s">
        <v>430</v>
      </c>
      <c r="B277" s="17" t="s">
        <v>431</v>
      </c>
      <c r="C277" s="18">
        <v>0</v>
      </c>
      <c r="D277" s="18">
        <v>0</v>
      </c>
      <c r="E277" s="18">
        <v>0</v>
      </c>
      <c r="F277" s="18">
        <f t="shared" si="37"/>
        <v>0</v>
      </c>
      <c r="G277" s="19">
        <f t="shared" si="41"/>
        <v>0</v>
      </c>
    </row>
    <row r="278" spans="1:9" x14ac:dyDescent="0.25">
      <c r="A278" s="16">
        <v>4430</v>
      </c>
      <c r="B278" s="17" t="s">
        <v>672</v>
      </c>
      <c r="C278" s="18"/>
      <c r="D278" s="18"/>
      <c r="E278" s="18"/>
      <c r="F278" s="18">
        <f t="shared" si="37"/>
        <v>0</v>
      </c>
      <c r="G278" s="19"/>
    </row>
    <row r="279" spans="1:9" x14ac:dyDescent="0.25">
      <c r="A279" s="16">
        <v>4431</v>
      </c>
      <c r="B279" s="17" t="s">
        <v>671</v>
      </c>
      <c r="C279" s="18">
        <v>2292490.4900000002</v>
      </c>
      <c r="D279" s="18">
        <v>237500</v>
      </c>
      <c r="E279" s="18">
        <v>0</v>
      </c>
      <c r="F279" s="18">
        <f t="shared" si="37"/>
        <v>2529990.4900000002</v>
      </c>
      <c r="G279" s="19"/>
      <c r="I279" s="30">
        <v>2529990.4900000002</v>
      </c>
    </row>
    <row r="280" spans="1:9" x14ac:dyDescent="0.25">
      <c r="A280" s="16">
        <v>4450</v>
      </c>
      <c r="B280" s="17" t="s">
        <v>670</v>
      </c>
      <c r="C280" s="18"/>
      <c r="D280" s="18"/>
      <c r="E280" s="18"/>
      <c r="F280" s="18">
        <f t="shared" si="37"/>
        <v>0</v>
      </c>
      <c r="G280" s="19"/>
    </row>
    <row r="281" spans="1:9" x14ac:dyDescent="0.25">
      <c r="A281" s="16">
        <v>4451</v>
      </c>
      <c r="B281" s="17" t="s">
        <v>673</v>
      </c>
      <c r="C281" s="18">
        <v>100000</v>
      </c>
      <c r="D281" s="18">
        <v>100000</v>
      </c>
      <c r="E281" s="18">
        <v>0</v>
      </c>
      <c r="F281" s="18">
        <f t="shared" si="37"/>
        <v>200000</v>
      </c>
      <c r="G281" s="19"/>
      <c r="I281" s="30">
        <v>200000</v>
      </c>
    </row>
    <row r="282" spans="1:9" x14ac:dyDescent="0.25">
      <c r="A282" s="16">
        <v>4480</v>
      </c>
      <c r="B282" s="17" t="s">
        <v>674</v>
      </c>
      <c r="C282" s="18"/>
      <c r="D282" s="18"/>
      <c r="E282" s="18"/>
      <c r="F282" s="18"/>
      <c r="G282" s="19"/>
    </row>
    <row r="283" spans="1:9" ht="24" x14ac:dyDescent="0.25">
      <c r="A283" s="16">
        <v>4481</v>
      </c>
      <c r="B283" s="17" t="s">
        <v>675</v>
      </c>
      <c r="C283" s="18">
        <v>150000</v>
      </c>
      <c r="D283" s="18">
        <v>0</v>
      </c>
      <c r="E283" s="18">
        <v>0</v>
      </c>
      <c r="F283" s="18">
        <f t="shared" si="37"/>
        <v>150000</v>
      </c>
      <c r="G283" s="19"/>
      <c r="I283" s="30">
        <v>150000</v>
      </c>
    </row>
    <row r="284" spans="1:9" x14ac:dyDescent="0.25">
      <c r="A284" s="12" t="s">
        <v>432</v>
      </c>
      <c r="B284" s="13" t="s">
        <v>433</v>
      </c>
      <c r="C284" s="14">
        <f>SUM(C285:C288)</f>
        <v>2635466</v>
      </c>
      <c r="D284" s="14">
        <f>SUM(D285:D288)</f>
        <v>0</v>
      </c>
      <c r="E284" s="14">
        <f>SUM(E285:E288)</f>
        <v>0</v>
      </c>
      <c r="F284" s="14">
        <f>SUM(F285:F288)</f>
        <v>2635466</v>
      </c>
      <c r="G284" s="15">
        <f>+C284/$D$396*100</f>
        <v>34.282538423813222</v>
      </c>
    </row>
    <row r="285" spans="1:9" x14ac:dyDescent="0.25">
      <c r="A285" s="16" t="s">
        <v>434</v>
      </c>
      <c r="B285" s="17" t="s">
        <v>435</v>
      </c>
      <c r="C285" s="18"/>
      <c r="D285" s="20"/>
      <c r="E285" s="20"/>
      <c r="F285" s="18"/>
      <c r="G285" s="19">
        <f>+C285/$D$396*100</f>
        <v>0</v>
      </c>
    </row>
    <row r="286" spans="1:9" x14ac:dyDescent="0.25">
      <c r="A286" s="16" t="s">
        <v>436</v>
      </c>
      <c r="B286" s="17" t="s">
        <v>437</v>
      </c>
      <c r="C286" s="18">
        <v>2635466</v>
      </c>
      <c r="D286" s="18">
        <v>0</v>
      </c>
      <c r="E286" s="18">
        <v>0</v>
      </c>
      <c r="F286" s="18">
        <f t="shared" si="37"/>
        <v>2635466</v>
      </c>
      <c r="G286" s="19">
        <f>+C286/$D$396*100</f>
        <v>34.282538423813222</v>
      </c>
      <c r="I286" s="30">
        <v>2635466</v>
      </c>
    </row>
    <row r="287" spans="1:9" x14ac:dyDescent="0.25">
      <c r="A287" s="16" t="s">
        <v>438</v>
      </c>
      <c r="B287" s="17" t="s">
        <v>439</v>
      </c>
      <c r="C287" s="18"/>
      <c r="D287" s="18"/>
      <c r="E287" s="18"/>
      <c r="F287" s="18"/>
      <c r="G287" s="19">
        <f>+C287/$D$396*100</f>
        <v>0</v>
      </c>
    </row>
    <row r="288" spans="1:9" x14ac:dyDescent="0.25">
      <c r="A288" s="16" t="s">
        <v>440</v>
      </c>
      <c r="B288" s="17" t="s">
        <v>441</v>
      </c>
      <c r="C288" s="18">
        <v>0</v>
      </c>
      <c r="D288" s="18">
        <v>0</v>
      </c>
      <c r="E288" s="18">
        <v>0</v>
      </c>
      <c r="F288" s="18">
        <f t="shared" si="37"/>
        <v>0</v>
      </c>
      <c r="G288" s="19">
        <f>+C288/$D$396*100</f>
        <v>0</v>
      </c>
    </row>
    <row r="289" spans="1:9" x14ac:dyDescent="0.25">
      <c r="A289" s="8" t="s">
        <v>442</v>
      </c>
      <c r="B289" s="9" t="s">
        <v>443</v>
      </c>
      <c r="C289" s="10">
        <f>C290+C301+C310+C315+C318+C321+C336+C339+C342</f>
        <v>9408000</v>
      </c>
      <c r="D289" s="10">
        <f t="shared" ref="D289:F289" si="43">D290+D301+D310+D315+D318+D321+D336+D339+D342</f>
        <v>1139428.8</v>
      </c>
      <c r="E289" s="10">
        <f t="shared" si="43"/>
        <v>2342036.7999999998</v>
      </c>
      <c r="F289" s="10">
        <f t="shared" si="43"/>
        <v>8205392</v>
      </c>
      <c r="G289" s="11">
        <f>+D289/$D$396*100</f>
        <v>14.82186133958829</v>
      </c>
    </row>
    <row r="290" spans="1:9" x14ac:dyDescent="0.25">
      <c r="A290" s="12" t="s">
        <v>444</v>
      </c>
      <c r="B290" s="13" t="s">
        <v>445</v>
      </c>
      <c r="C290" s="14">
        <f>SUM(C291:C300)</f>
        <v>883000</v>
      </c>
      <c r="D290" s="14">
        <f t="shared" ref="D290:F290" si="44">SUM(D291:D300)</f>
        <v>863828.8</v>
      </c>
      <c r="E290" s="14">
        <f t="shared" si="44"/>
        <v>8828.7999999999993</v>
      </c>
      <c r="F290" s="14">
        <f t="shared" si="44"/>
        <v>1738000</v>
      </c>
      <c r="G290" s="14">
        <f t="shared" ref="G290" si="45">SUM(G291:G300)</f>
        <v>6.2829367021626492</v>
      </c>
    </row>
    <row r="291" spans="1:9" x14ac:dyDescent="0.25">
      <c r="A291" s="16">
        <v>5110</v>
      </c>
      <c r="B291" s="31" t="s">
        <v>622</v>
      </c>
      <c r="C291" s="20"/>
      <c r="D291" s="20"/>
      <c r="E291" s="20"/>
      <c r="F291" s="20"/>
      <c r="G291" s="19"/>
    </row>
    <row r="292" spans="1:9" x14ac:dyDescent="0.25">
      <c r="A292" s="16">
        <v>5111</v>
      </c>
      <c r="B292" s="31" t="s">
        <v>623</v>
      </c>
      <c r="C292" s="20">
        <v>200000</v>
      </c>
      <c r="D292" s="20">
        <v>0</v>
      </c>
      <c r="E292" s="20">
        <v>0</v>
      </c>
      <c r="F292" s="20">
        <f>C292+D292-E292</f>
        <v>200000</v>
      </c>
      <c r="G292" s="19"/>
      <c r="I292" s="30">
        <v>200000</v>
      </c>
    </row>
    <row r="293" spans="1:9" x14ac:dyDescent="0.25">
      <c r="A293" s="16">
        <v>5120</v>
      </c>
      <c r="B293" s="31" t="s">
        <v>676</v>
      </c>
      <c r="C293" s="20"/>
      <c r="D293" s="20"/>
      <c r="E293" s="20"/>
      <c r="F293" s="20"/>
      <c r="G293" s="19"/>
    </row>
    <row r="294" spans="1:9" x14ac:dyDescent="0.25">
      <c r="A294" s="16">
        <v>5121</v>
      </c>
      <c r="B294" s="31" t="s">
        <v>677</v>
      </c>
      <c r="C294" s="20">
        <v>200000</v>
      </c>
      <c r="D294" s="20">
        <v>0</v>
      </c>
      <c r="E294" s="20">
        <v>0</v>
      </c>
      <c r="F294" s="20">
        <f t="shared" ref="F294:F296" si="46">C294+D294-E294</f>
        <v>200000</v>
      </c>
      <c r="G294" s="19"/>
      <c r="I294" s="30">
        <v>200000</v>
      </c>
    </row>
    <row r="295" spans="1:9" x14ac:dyDescent="0.25">
      <c r="A295" s="16">
        <v>5130</v>
      </c>
      <c r="B295" s="31" t="s">
        <v>694</v>
      </c>
      <c r="C295" s="20"/>
      <c r="D295" s="20"/>
      <c r="E295" s="20"/>
      <c r="F295" s="20"/>
      <c r="G295" s="19"/>
    </row>
    <row r="296" spans="1:9" x14ac:dyDescent="0.25">
      <c r="A296" s="16">
        <v>5131</v>
      </c>
      <c r="B296" s="31" t="s">
        <v>695</v>
      </c>
      <c r="C296" s="20"/>
      <c r="D296" s="20">
        <v>863828.8</v>
      </c>
      <c r="E296" s="20"/>
      <c r="F296" s="20">
        <f t="shared" si="46"/>
        <v>863828.8</v>
      </c>
      <c r="G296" s="19"/>
      <c r="I296" s="30">
        <v>863828.8</v>
      </c>
    </row>
    <row r="297" spans="1:9" ht="24" x14ac:dyDescent="0.25">
      <c r="A297" s="16" t="s">
        <v>446</v>
      </c>
      <c r="B297" s="17" t="s">
        <v>447</v>
      </c>
      <c r="C297" s="18"/>
      <c r="D297" s="18"/>
      <c r="E297" s="18"/>
      <c r="F297" s="20"/>
      <c r="G297" s="19">
        <f t="shared" ref="G297:G323" si="47">+C297/$D$396*100</f>
        <v>0</v>
      </c>
    </row>
    <row r="298" spans="1:9" ht="24" x14ac:dyDescent="0.25">
      <c r="A298" s="16" t="s">
        <v>448</v>
      </c>
      <c r="B298" s="17" t="s">
        <v>449</v>
      </c>
      <c r="C298" s="18">
        <v>430000</v>
      </c>
      <c r="D298" s="18">
        <v>0</v>
      </c>
      <c r="E298" s="18">
        <v>0</v>
      </c>
      <c r="F298" s="18">
        <f>C298+D298-E298</f>
        <v>430000</v>
      </c>
      <c r="G298" s="19">
        <f t="shared" si="47"/>
        <v>5.5935047244926279</v>
      </c>
      <c r="I298" s="30">
        <v>430000</v>
      </c>
    </row>
    <row r="299" spans="1:9" x14ac:dyDescent="0.25">
      <c r="A299" s="16" t="s">
        <v>450</v>
      </c>
      <c r="B299" s="17" t="s">
        <v>451</v>
      </c>
      <c r="C299" s="18"/>
      <c r="D299" s="18"/>
      <c r="E299" s="18"/>
      <c r="F299" s="18"/>
      <c r="G299" s="19">
        <f t="shared" si="47"/>
        <v>0</v>
      </c>
    </row>
    <row r="300" spans="1:9" x14ac:dyDescent="0.25">
      <c r="A300" s="16" t="s">
        <v>452</v>
      </c>
      <c r="B300" s="17" t="s">
        <v>453</v>
      </c>
      <c r="C300" s="18">
        <v>53000</v>
      </c>
      <c r="D300" s="18">
        <v>0</v>
      </c>
      <c r="E300" s="18">
        <v>8828.7999999999993</v>
      </c>
      <c r="F300" s="18">
        <f>C300+D300-E300</f>
        <v>44171.199999999997</v>
      </c>
      <c r="G300" s="19">
        <f t="shared" si="47"/>
        <v>0.68943197767002151</v>
      </c>
      <c r="I300" s="30">
        <v>44171.199999999997</v>
      </c>
    </row>
    <row r="301" spans="1:9" x14ac:dyDescent="0.25">
      <c r="A301" s="12" t="s">
        <v>454</v>
      </c>
      <c r="B301" s="13" t="s">
        <v>455</v>
      </c>
      <c r="C301" s="14">
        <f>SUM(C302:C309)</f>
        <v>575000</v>
      </c>
      <c r="D301" s="14">
        <f t="shared" ref="D301:F301" si="48">SUM(D302:D309)</f>
        <v>275600</v>
      </c>
      <c r="E301" s="14">
        <f t="shared" si="48"/>
        <v>50000</v>
      </c>
      <c r="F301" s="14">
        <f t="shared" si="48"/>
        <v>800600</v>
      </c>
      <c r="G301" s="19">
        <f t="shared" si="47"/>
        <v>7.4796865501936285</v>
      </c>
    </row>
    <row r="302" spans="1:9" x14ac:dyDescent="0.25">
      <c r="A302" s="16" t="s">
        <v>456</v>
      </c>
      <c r="B302" s="17" t="s">
        <v>457</v>
      </c>
      <c r="C302" s="18"/>
      <c r="D302" s="18"/>
      <c r="E302" s="18"/>
      <c r="F302" s="18"/>
      <c r="G302" s="19">
        <f t="shared" si="47"/>
        <v>0</v>
      </c>
    </row>
    <row r="303" spans="1:9" x14ac:dyDescent="0.25">
      <c r="A303" s="16" t="s">
        <v>458</v>
      </c>
      <c r="B303" s="17" t="s">
        <v>459</v>
      </c>
      <c r="C303" s="18">
        <v>110000</v>
      </c>
      <c r="D303" s="18">
        <v>0</v>
      </c>
      <c r="E303" s="18">
        <v>50000</v>
      </c>
      <c r="F303" s="18">
        <f>C303+D303-E303</f>
        <v>60000</v>
      </c>
      <c r="G303" s="19">
        <f t="shared" si="47"/>
        <v>1.4308965574283465</v>
      </c>
      <c r="I303" s="30">
        <v>60000</v>
      </c>
    </row>
    <row r="304" spans="1:9" x14ac:dyDescent="0.25">
      <c r="A304" s="16">
        <v>5220</v>
      </c>
      <c r="B304" s="17" t="s">
        <v>678</v>
      </c>
      <c r="C304" s="18"/>
      <c r="D304" s="18"/>
      <c r="E304" s="18"/>
      <c r="F304" s="18"/>
      <c r="G304" s="19"/>
    </row>
    <row r="305" spans="1:9" x14ac:dyDescent="0.25">
      <c r="A305" s="16">
        <v>5221</v>
      </c>
      <c r="B305" s="17" t="s">
        <v>679</v>
      </c>
      <c r="C305" s="18">
        <v>130000</v>
      </c>
      <c r="D305" s="18">
        <v>0</v>
      </c>
      <c r="E305" s="18">
        <v>0</v>
      </c>
      <c r="F305" s="18">
        <f t="shared" ref="F305:F309" si="49">C305+D305-E305</f>
        <v>130000</v>
      </c>
      <c r="G305" s="19"/>
      <c r="I305" s="30">
        <v>130000</v>
      </c>
    </row>
    <row r="306" spans="1:9" x14ac:dyDescent="0.25">
      <c r="A306" s="16">
        <v>5230</v>
      </c>
      <c r="B306" s="17" t="s">
        <v>680</v>
      </c>
      <c r="C306" s="18"/>
      <c r="D306" s="18"/>
      <c r="E306" s="18"/>
      <c r="F306" s="18"/>
      <c r="G306" s="19"/>
    </row>
    <row r="307" spans="1:9" x14ac:dyDescent="0.25">
      <c r="A307" s="16">
        <v>5231</v>
      </c>
      <c r="B307" s="17" t="s">
        <v>681</v>
      </c>
      <c r="C307" s="18">
        <v>200000</v>
      </c>
      <c r="D307" s="18">
        <v>0</v>
      </c>
      <c r="E307" s="18">
        <v>0</v>
      </c>
      <c r="F307" s="18">
        <f t="shared" si="49"/>
        <v>200000</v>
      </c>
      <c r="G307" s="19"/>
      <c r="I307" s="30">
        <v>200000</v>
      </c>
    </row>
    <row r="308" spans="1:9" x14ac:dyDescent="0.25">
      <c r="A308" s="16">
        <v>5290</v>
      </c>
      <c r="B308" s="17" t="s">
        <v>682</v>
      </c>
      <c r="C308" s="18"/>
      <c r="D308" s="18"/>
      <c r="E308" s="18"/>
      <c r="F308" s="18"/>
      <c r="G308" s="19"/>
    </row>
    <row r="309" spans="1:9" x14ac:dyDescent="0.25">
      <c r="A309" s="16">
        <v>5291</v>
      </c>
      <c r="B309" s="17" t="s">
        <v>683</v>
      </c>
      <c r="C309" s="18">
        <v>135000</v>
      </c>
      <c r="D309" s="18">
        <v>275600</v>
      </c>
      <c r="E309" s="18">
        <v>0</v>
      </c>
      <c r="F309" s="18">
        <f t="shared" si="49"/>
        <v>410600</v>
      </c>
      <c r="G309" s="19"/>
      <c r="I309" s="30">
        <v>410600</v>
      </c>
    </row>
    <row r="310" spans="1:9" x14ac:dyDescent="0.25">
      <c r="A310" s="12" t="s">
        <v>460</v>
      </c>
      <c r="B310" s="13" t="s">
        <v>461</v>
      </c>
      <c r="C310" s="14">
        <f>SUM(C311:C314)</f>
        <v>95000</v>
      </c>
      <c r="D310" s="14">
        <f>SUM(D311:D314)</f>
        <v>0</v>
      </c>
      <c r="E310" s="14">
        <f>SUM(E311:E314)</f>
        <v>50000</v>
      </c>
      <c r="F310" s="14">
        <f>SUM(F311:F314)</f>
        <v>45000</v>
      </c>
      <c r="G310" s="19">
        <f t="shared" si="47"/>
        <v>1.2357742995972083</v>
      </c>
    </row>
    <row r="311" spans="1:9" x14ac:dyDescent="0.25">
      <c r="A311" s="16" t="s">
        <v>462</v>
      </c>
      <c r="B311" s="17" t="s">
        <v>463</v>
      </c>
      <c r="C311" s="18"/>
      <c r="D311" s="18"/>
      <c r="E311" s="18"/>
      <c r="F311" s="18"/>
      <c r="G311" s="19">
        <f t="shared" si="47"/>
        <v>0</v>
      </c>
    </row>
    <row r="312" spans="1:9" x14ac:dyDescent="0.25">
      <c r="A312" s="16" t="s">
        <v>464</v>
      </c>
      <c r="B312" s="17" t="s">
        <v>465</v>
      </c>
      <c r="C312" s="18">
        <v>0</v>
      </c>
      <c r="D312" s="18">
        <v>0</v>
      </c>
      <c r="E312" s="18">
        <v>0</v>
      </c>
      <c r="F312" s="18">
        <f>C312+D312-E312</f>
        <v>0</v>
      </c>
      <c r="G312" s="19">
        <f t="shared" si="47"/>
        <v>0</v>
      </c>
    </row>
    <row r="313" spans="1:9" x14ac:dyDescent="0.25">
      <c r="A313" s="16" t="s">
        <v>466</v>
      </c>
      <c r="B313" s="17" t="s">
        <v>467</v>
      </c>
      <c r="C313" s="18"/>
      <c r="D313" s="18"/>
      <c r="E313" s="18"/>
      <c r="F313" s="18"/>
      <c r="G313" s="19">
        <f t="shared" si="47"/>
        <v>0</v>
      </c>
    </row>
    <row r="314" spans="1:9" x14ac:dyDescent="0.25">
      <c r="A314" s="16" t="s">
        <v>468</v>
      </c>
      <c r="B314" s="17" t="s">
        <v>469</v>
      </c>
      <c r="C314" s="18">
        <v>95000</v>
      </c>
      <c r="D314" s="18">
        <v>0</v>
      </c>
      <c r="E314" s="18">
        <v>50000</v>
      </c>
      <c r="F314" s="18">
        <f>C314+D314-E314</f>
        <v>45000</v>
      </c>
      <c r="G314" s="19">
        <f t="shared" si="47"/>
        <v>1.2357742995972083</v>
      </c>
      <c r="I314" s="30">
        <v>45000</v>
      </c>
    </row>
    <row r="315" spans="1:9" x14ac:dyDescent="0.25">
      <c r="A315" s="12" t="s">
        <v>470</v>
      </c>
      <c r="B315" s="13" t="s">
        <v>471</v>
      </c>
      <c r="C315" s="14">
        <f>SUM(C316:C317)</f>
        <v>4740000</v>
      </c>
      <c r="D315" s="14">
        <f>SUM(D316:D317)</f>
        <v>0</v>
      </c>
      <c r="E315" s="14">
        <f>SUM(E316:E317)</f>
        <v>700000</v>
      </c>
      <c r="F315" s="14">
        <f>SUM(F316:F317)</f>
        <v>4040000</v>
      </c>
      <c r="G315" s="19">
        <f t="shared" si="47"/>
        <v>61.658633474639657</v>
      </c>
    </row>
    <row r="316" spans="1:9" x14ac:dyDescent="0.25">
      <c r="A316" s="16" t="s">
        <v>472</v>
      </c>
      <c r="B316" s="17" t="s">
        <v>473</v>
      </c>
      <c r="C316" s="18"/>
      <c r="D316" s="18"/>
      <c r="E316" s="18"/>
      <c r="F316" s="18"/>
      <c r="G316" s="19">
        <f t="shared" si="47"/>
        <v>0</v>
      </c>
    </row>
    <row r="317" spans="1:9" x14ac:dyDescent="0.25">
      <c r="A317" s="16" t="s">
        <v>474</v>
      </c>
      <c r="B317" s="17" t="s">
        <v>475</v>
      </c>
      <c r="C317" s="18">
        <v>4740000</v>
      </c>
      <c r="D317" s="18">
        <v>0</v>
      </c>
      <c r="E317" s="18">
        <v>700000</v>
      </c>
      <c r="F317" s="18">
        <f>C317+D317-E317</f>
        <v>4040000</v>
      </c>
      <c r="G317" s="19">
        <f t="shared" si="47"/>
        <v>61.658633474639657</v>
      </c>
      <c r="I317" s="30">
        <v>4040000</v>
      </c>
    </row>
    <row r="318" spans="1:9" x14ac:dyDescent="0.25">
      <c r="A318" s="12" t="s">
        <v>476</v>
      </c>
      <c r="B318" s="13" t="s">
        <v>477</v>
      </c>
      <c r="C318" s="14">
        <f>SUM(C319:C320)</f>
        <v>320000</v>
      </c>
      <c r="D318" s="14">
        <f>SUM(D319:D320)</f>
        <v>0</v>
      </c>
      <c r="E318" s="14">
        <f>SUM(E319:E320)</f>
        <v>0</v>
      </c>
      <c r="F318" s="14">
        <f>SUM(F319:F320)</f>
        <v>320000</v>
      </c>
      <c r="G318" s="19">
        <f t="shared" si="47"/>
        <v>4.1626081670642812</v>
      </c>
    </row>
    <row r="319" spans="1:9" x14ac:dyDescent="0.25">
      <c r="A319" s="16" t="s">
        <v>478</v>
      </c>
      <c r="B319" s="17" t="s">
        <v>479</v>
      </c>
      <c r="C319" s="18"/>
      <c r="D319" s="18"/>
      <c r="E319" s="18"/>
      <c r="F319" s="18"/>
      <c r="G319" s="19">
        <f t="shared" si="47"/>
        <v>0</v>
      </c>
    </row>
    <row r="320" spans="1:9" x14ac:dyDescent="0.25">
      <c r="A320" s="16" t="s">
        <v>480</v>
      </c>
      <c r="B320" s="17" t="s">
        <v>481</v>
      </c>
      <c r="C320" s="18">
        <v>320000</v>
      </c>
      <c r="D320" s="20">
        <v>0</v>
      </c>
      <c r="E320" s="20">
        <v>0</v>
      </c>
      <c r="F320" s="18">
        <f>C320+D320-E320</f>
        <v>320000</v>
      </c>
      <c r="G320" s="19">
        <f t="shared" si="47"/>
        <v>4.1626081670642812</v>
      </c>
      <c r="I320" s="30">
        <v>320000</v>
      </c>
    </row>
    <row r="321" spans="1:9" x14ac:dyDescent="0.25">
      <c r="A321" s="12" t="s">
        <v>482</v>
      </c>
      <c r="B321" s="13" t="s">
        <v>483</v>
      </c>
      <c r="C321" s="14">
        <f>SUM(C322:C335)</f>
        <v>2630000</v>
      </c>
      <c r="D321" s="14">
        <f>SUM(D322:D335)</f>
        <v>0</v>
      </c>
      <c r="E321" s="14">
        <f>SUM(E322:E335)</f>
        <v>1533208</v>
      </c>
      <c r="F321" s="14">
        <f>SUM(F322:F335)</f>
        <v>1096792</v>
      </c>
      <c r="G321" s="19">
        <f t="shared" si="47"/>
        <v>34.211435873059557</v>
      </c>
    </row>
    <row r="322" spans="1:9" x14ac:dyDescent="0.25">
      <c r="A322" s="16" t="s">
        <v>484</v>
      </c>
      <c r="B322" s="17" t="s">
        <v>485</v>
      </c>
      <c r="C322" s="18"/>
      <c r="D322" s="18"/>
      <c r="E322" s="18"/>
      <c r="F322" s="14"/>
      <c r="G322" s="19">
        <f t="shared" si="47"/>
        <v>0</v>
      </c>
    </row>
    <row r="323" spans="1:9" x14ac:dyDescent="0.25">
      <c r="A323" s="16" t="s">
        <v>486</v>
      </c>
      <c r="B323" s="17" t="s">
        <v>487</v>
      </c>
      <c r="C323" s="18">
        <v>0</v>
      </c>
      <c r="D323" s="18">
        <v>0</v>
      </c>
      <c r="E323" s="18">
        <v>0</v>
      </c>
      <c r="F323" s="18">
        <f>C323+D323-E323</f>
        <v>0</v>
      </c>
      <c r="G323" s="19">
        <f t="shared" si="47"/>
        <v>0</v>
      </c>
    </row>
    <row r="324" spans="1:9" x14ac:dyDescent="0.25">
      <c r="A324" s="16">
        <v>5630</v>
      </c>
      <c r="B324" s="17" t="s">
        <v>684</v>
      </c>
      <c r="C324" s="18"/>
      <c r="D324" s="18"/>
      <c r="E324" s="18"/>
      <c r="F324" s="18"/>
      <c r="G324" s="19"/>
    </row>
    <row r="325" spans="1:9" x14ac:dyDescent="0.25">
      <c r="A325" s="16">
        <v>5631</v>
      </c>
      <c r="B325" s="17" t="s">
        <v>685</v>
      </c>
      <c r="C325" s="18">
        <v>1600000</v>
      </c>
      <c r="D325" s="18">
        <v>0</v>
      </c>
      <c r="E325" s="18">
        <v>1202608</v>
      </c>
      <c r="F325" s="18">
        <f t="shared" ref="F325" si="50">C325+D325-E325</f>
        <v>397392</v>
      </c>
      <c r="G325" s="19"/>
      <c r="I325" s="30">
        <v>397392</v>
      </c>
    </row>
    <row r="326" spans="1:9" ht="24" x14ac:dyDescent="0.25">
      <c r="A326" s="16">
        <v>5640</v>
      </c>
      <c r="B326" s="17" t="s">
        <v>488</v>
      </c>
      <c r="C326" s="18">
        <v>0</v>
      </c>
      <c r="D326" s="18">
        <v>0</v>
      </c>
      <c r="E326" s="18">
        <v>0</v>
      </c>
      <c r="F326" s="18">
        <f>C326+D326-E326</f>
        <v>0</v>
      </c>
      <c r="G326" s="19"/>
    </row>
    <row r="327" spans="1:9" ht="24" x14ac:dyDescent="0.25">
      <c r="A327" s="16">
        <v>5641</v>
      </c>
      <c r="B327" s="17" t="s">
        <v>687</v>
      </c>
      <c r="C327" s="18">
        <v>100000</v>
      </c>
      <c r="D327" s="18">
        <v>0</v>
      </c>
      <c r="E327" s="18">
        <v>0</v>
      </c>
      <c r="F327" s="18">
        <f>C327+D327-E327</f>
        <v>100000</v>
      </c>
      <c r="G327" s="19"/>
      <c r="I327" s="30">
        <v>100000</v>
      </c>
    </row>
    <row r="328" spans="1:9" x14ac:dyDescent="0.25">
      <c r="A328" s="16">
        <v>5650</v>
      </c>
      <c r="B328" s="17" t="s">
        <v>686</v>
      </c>
      <c r="C328" s="18"/>
      <c r="D328" s="18"/>
      <c r="E328" s="18"/>
      <c r="F328" s="18"/>
      <c r="G328" s="19"/>
    </row>
    <row r="329" spans="1:9" x14ac:dyDescent="0.25">
      <c r="A329" s="16">
        <v>5651</v>
      </c>
      <c r="B329" s="17" t="s">
        <v>689</v>
      </c>
      <c r="C329" s="18">
        <v>100000</v>
      </c>
      <c r="D329" s="18">
        <v>0</v>
      </c>
      <c r="E329" s="18">
        <v>0</v>
      </c>
      <c r="F329" s="18">
        <f t="shared" ref="F329:F331" si="51">C329+D329-E329</f>
        <v>100000</v>
      </c>
      <c r="G329" s="19"/>
      <c r="I329" s="30">
        <v>100000</v>
      </c>
    </row>
    <row r="330" spans="1:9" ht="24" x14ac:dyDescent="0.25">
      <c r="A330" s="16">
        <v>5660</v>
      </c>
      <c r="B330" s="17" t="s">
        <v>688</v>
      </c>
      <c r="C330" s="18"/>
      <c r="D330" s="18"/>
      <c r="E330" s="18"/>
      <c r="F330" s="18"/>
      <c r="G330" s="19"/>
    </row>
    <row r="331" spans="1:9" ht="24" x14ac:dyDescent="0.25">
      <c r="A331" s="16">
        <v>5661</v>
      </c>
      <c r="B331" s="17" t="s">
        <v>690</v>
      </c>
      <c r="C331" s="18">
        <v>100000</v>
      </c>
      <c r="D331" s="18">
        <v>0</v>
      </c>
      <c r="E331" s="18">
        <v>0</v>
      </c>
      <c r="F331" s="18">
        <f t="shared" si="51"/>
        <v>100000</v>
      </c>
      <c r="G331" s="19"/>
      <c r="I331" s="30">
        <v>100000</v>
      </c>
    </row>
    <row r="332" spans="1:9" x14ac:dyDescent="0.25">
      <c r="A332" s="16" t="s">
        <v>489</v>
      </c>
      <c r="B332" s="17" t="s">
        <v>490</v>
      </c>
      <c r="C332" s="18"/>
      <c r="D332" s="18"/>
      <c r="E332" s="18"/>
      <c r="F332" s="18"/>
      <c r="G332" s="19">
        <f t="shared" ref="G332:G346" si="52">+C332/$D$396*100</f>
        <v>0</v>
      </c>
    </row>
    <row r="333" spans="1:9" x14ac:dyDescent="0.25">
      <c r="A333" s="16" t="s">
        <v>491</v>
      </c>
      <c r="B333" s="17" t="s">
        <v>492</v>
      </c>
      <c r="C333" s="18">
        <v>730000</v>
      </c>
      <c r="D333" s="18">
        <v>0</v>
      </c>
      <c r="E333" s="18">
        <v>330600</v>
      </c>
      <c r="F333" s="18">
        <f>C333+D333-E333</f>
        <v>399400</v>
      </c>
      <c r="G333" s="19">
        <f t="shared" si="52"/>
        <v>9.4959498811153917</v>
      </c>
      <c r="I333" s="30">
        <v>399400</v>
      </c>
    </row>
    <row r="334" spans="1:9" x14ac:dyDescent="0.25">
      <c r="A334" s="16" t="s">
        <v>493</v>
      </c>
      <c r="B334" s="17" t="s">
        <v>494</v>
      </c>
      <c r="C334" s="18"/>
      <c r="D334" s="18"/>
      <c r="E334" s="18"/>
      <c r="F334" s="18"/>
      <c r="G334" s="19">
        <f t="shared" si="52"/>
        <v>0</v>
      </c>
    </row>
    <row r="335" spans="1:9" x14ac:dyDescent="0.25">
      <c r="A335" s="16" t="s">
        <v>495</v>
      </c>
      <c r="B335" s="17" t="s">
        <v>496</v>
      </c>
      <c r="C335" s="18">
        <v>0</v>
      </c>
      <c r="D335" s="18">
        <v>0</v>
      </c>
      <c r="E335" s="18">
        <v>0</v>
      </c>
      <c r="F335" s="18">
        <f>C335+D335-E335</f>
        <v>0</v>
      </c>
      <c r="G335" s="19">
        <f t="shared" si="52"/>
        <v>0</v>
      </c>
    </row>
    <row r="336" spans="1:9" x14ac:dyDescent="0.25">
      <c r="A336" s="12" t="s">
        <v>497</v>
      </c>
      <c r="B336" s="13" t="s">
        <v>498</v>
      </c>
      <c r="C336" s="18">
        <f>SUM(C337:C338)</f>
        <v>0</v>
      </c>
      <c r="D336" s="18">
        <f>SUM(D337:D338)</f>
        <v>0</v>
      </c>
      <c r="E336" s="18">
        <f>SUM(E337:E338)</f>
        <v>0</v>
      </c>
      <c r="F336" s="18">
        <f>SUM(F337:F338)</f>
        <v>0</v>
      </c>
      <c r="G336" s="15">
        <f t="shared" si="52"/>
        <v>0</v>
      </c>
    </row>
    <row r="337" spans="1:9" x14ac:dyDescent="0.25">
      <c r="A337" s="16" t="s">
        <v>499</v>
      </c>
      <c r="B337" s="17" t="s">
        <v>500</v>
      </c>
      <c r="C337" s="18"/>
      <c r="D337" s="18"/>
      <c r="E337" s="18"/>
      <c r="F337" s="18"/>
      <c r="G337" s="19">
        <f t="shared" si="52"/>
        <v>0</v>
      </c>
    </row>
    <row r="338" spans="1:9" x14ac:dyDescent="0.25">
      <c r="A338" s="16" t="s">
        <v>501</v>
      </c>
      <c r="B338" s="17" t="s">
        <v>502</v>
      </c>
      <c r="C338" s="18">
        <v>0</v>
      </c>
      <c r="D338" s="18">
        <v>0</v>
      </c>
      <c r="E338" s="18">
        <v>0</v>
      </c>
      <c r="F338" s="18">
        <f>C338+D338-E338</f>
        <v>0</v>
      </c>
      <c r="G338" s="19">
        <f t="shared" si="52"/>
        <v>0</v>
      </c>
    </row>
    <row r="339" spans="1:9" x14ac:dyDescent="0.25">
      <c r="A339" s="12" t="s">
        <v>503</v>
      </c>
      <c r="B339" s="13" t="s">
        <v>504</v>
      </c>
      <c r="C339" s="18">
        <f>SUM(C340:C341)</f>
        <v>0</v>
      </c>
      <c r="D339" s="18">
        <f>SUM(D340:D341)</f>
        <v>0</v>
      </c>
      <c r="E339" s="18">
        <f>SUM(E340:E341)</f>
        <v>0</v>
      </c>
      <c r="F339" s="18">
        <f>SUM(F340:F341)</f>
        <v>0</v>
      </c>
      <c r="G339" s="15">
        <f t="shared" si="52"/>
        <v>0</v>
      </c>
    </row>
    <row r="340" spans="1:9" x14ac:dyDescent="0.25">
      <c r="A340" s="16" t="s">
        <v>505</v>
      </c>
      <c r="B340" s="17" t="s">
        <v>506</v>
      </c>
      <c r="C340" s="18"/>
      <c r="D340" s="18"/>
      <c r="E340" s="18"/>
      <c r="F340" s="18"/>
      <c r="G340" s="19">
        <f t="shared" si="52"/>
        <v>0</v>
      </c>
    </row>
    <row r="341" spans="1:9" x14ac:dyDescent="0.25">
      <c r="A341" s="16" t="s">
        <v>507</v>
      </c>
      <c r="B341" s="17" t="s">
        <v>508</v>
      </c>
      <c r="C341" s="18">
        <v>0</v>
      </c>
      <c r="D341" s="18">
        <v>0</v>
      </c>
      <c r="E341" s="18">
        <v>0</v>
      </c>
      <c r="F341" s="18">
        <f t="shared" ref="F341:F374" si="53">C341+D341-E341</f>
        <v>0</v>
      </c>
      <c r="G341" s="19">
        <f t="shared" si="52"/>
        <v>0</v>
      </c>
    </row>
    <row r="342" spans="1:9" x14ac:dyDescent="0.25">
      <c r="A342" s="12" t="s">
        <v>509</v>
      </c>
      <c r="B342" s="13" t="s">
        <v>510</v>
      </c>
      <c r="C342" s="21">
        <f>SUM(C343:C346)</f>
        <v>165000</v>
      </c>
      <c r="D342" s="21">
        <f>SUM(D343:D346)</f>
        <v>0</v>
      </c>
      <c r="E342" s="21">
        <f>SUM(E343:E346)</f>
        <v>0</v>
      </c>
      <c r="F342" s="21">
        <f>SUM(F343:F346)</f>
        <v>165000</v>
      </c>
      <c r="G342" s="15">
        <f t="shared" si="52"/>
        <v>2.1463448361425197</v>
      </c>
    </row>
    <row r="343" spans="1:9" x14ac:dyDescent="0.25">
      <c r="A343" s="16" t="s">
        <v>511</v>
      </c>
      <c r="B343" s="17" t="s">
        <v>512</v>
      </c>
      <c r="C343" s="18"/>
      <c r="D343" s="18"/>
      <c r="E343" s="18"/>
      <c r="F343" s="18"/>
      <c r="G343" s="19">
        <f t="shared" si="52"/>
        <v>0</v>
      </c>
    </row>
    <row r="344" spans="1:9" x14ac:dyDescent="0.25">
      <c r="A344" s="16" t="s">
        <v>513</v>
      </c>
      <c r="B344" s="17" t="s">
        <v>514</v>
      </c>
      <c r="C344" s="18">
        <v>165000</v>
      </c>
      <c r="D344" s="18">
        <v>0</v>
      </c>
      <c r="E344" s="18">
        <v>0</v>
      </c>
      <c r="F344" s="18">
        <f t="shared" si="53"/>
        <v>165000</v>
      </c>
      <c r="G344" s="19">
        <f t="shared" si="52"/>
        <v>2.1463448361425197</v>
      </c>
      <c r="I344" s="30">
        <v>165000</v>
      </c>
    </row>
    <row r="345" spans="1:9" x14ac:dyDescent="0.25">
      <c r="A345" s="16" t="s">
        <v>515</v>
      </c>
      <c r="B345" s="17" t="s">
        <v>516</v>
      </c>
      <c r="C345" s="18"/>
      <c r="D345" s="18"/>
      <c r="E345" s="18"/>
      <c r="F345" s="18"/>
      <c r="G345" s="19">
        <f t="shared" si="52"/>
        <v>0</v>
      </c>
    </row>
    <row r="346" spans="1:9" x14ac:dyDescent="0.25">
      <c r="A346" s="16" t="s">
        <v>517</v>
      </c>
      <c r="B346" s="17" t="s">
        <v>518</v>
      </c>
      <c r="C346" s="18">
        <v>0</v>
      </c>
      <c r="D346" s="18">
        <v>0</v>
      </c>
      <c r="E346" s="18">
        <v>0</v>
      </c>
      <c r="F346" s="18">
        <f t="shared" si="53"/>
        <v>0</v>
      </c>
      <c r="G346" s="19">
        <f t="shared" si="52"/>
        <v>0</v>
      </c>
    </row>
    <row r="347" spans="1:9" x14ac:dyDescent="0.25">
      <c r="A347" s="8" t="s">
        <v>519</v>
      </c>
      <c r="B347" s="9" t="s">
        <v>520</v>
      </c>
      <c r="C347" s="10">
        <f>C348+C372+C375</f>
        <v>31640045</v>
      </c>
      <c r="D347" s="10">
        <f t="shared" ref="D347:F347" si="54">D348+D372+D375</f>
        <v>3854907.12</v>
      </c>
      <c r="E347" s="10">
        <f t="shared" si="54"/>
        <v>2652299.12</v>
      </c>
      <c r="F347" s="10">
        <f t="shared" si="54"/>
        <v>32842653</v>
      </c>
      <c r="G347" s="11">
        <f>+D347/$D$396*100</f>
        <v>50.145212065582022</v>
      </c>
    </row>
    <row r="348" spans="1:9" x14ac:dyDescent="0.25">
      <c r="A348" s="12" t="s">
        <v>521</v>
      </c>
      <c r="B348" s="13" t="s">
        <v>522</v>
      </c>
      <c r="C348" s="14">
        <f>SUM(C349:C371)</f>
        <v>28597045</v>
      </c>
      <c r="D348" s="14">
        <f>SUM(D349:D371)</f>
        <v>3404907.12</v>
      </c>
      <c r="E348" s="14">
        <f>SUM(E349:E371)</f>
        <v>2652299.12</v>
      </c>
      <c r="F348" s="14">
        <f>SUM(F349:F371)</f>
        <v>29349653</v>
      </c>
      <c r="G348" s="11">
        <f>+D348/$D$396*100</f>
        <v>44.291544330647874</v>
      </c>
    </row>
    <row r="349" spans="1:9" x14ac:dyDescent="0.25">
      <c r="A349" s="16" t="s">
        <v>523</v>
      </c>
      <c r="B349" s="17" t="s">
        <v>524</v>
      </c>
      <c r="C349" s="18"/>
      <c r="D349" s="18"/>
      <c r="E349" s="18"/>
      <c r="F349" s="18">
        <f t="shared" si="53"/>
        <v>0</v>
      </c>
      <c r="G349" s="19">
        <f t="shared" ref="G349:G377" si="55">+C349/$D$396*100</f>
        <v>0</v>
      </c>
    </row>
    <row r="350" spans="1:9" x14ac:dyDescent="0.25">
      <c r="A350" s="16" t="s">
        <v>525</v>
      </c>
      <c r="B350" s="17" t="s">
        <v>526</v>
      </c>
      <c r="C350" s="18">
        <v>4000000</v>
      </c>
      <c r="D350" s="18">
        <v>0</v>
      </c>
      <c r="E350" s="18">
        <v>0</v>
      </c>
      <c r="F350" s="18">
        <f t="shared" si="53"/>
        <v>4000000</v>
      </c>
      <c r="G350" s="19">
        <f t="shared" si="55"/>
        <v>52.032602088303513</v>
      </c>
      <c r="I350" s="30">
        <v>4000000</v>
      </c>
    </row>
    <row r="351" spans="1:9" x14ac:dyDescent="0.25">
      <c r="A351" s="16" t="s">
        <v>527</v>
      </c>
      <c r="B351" s="17" t="s">
        <v>528</v>
      </c>
      <c r="C351" s="18"/>
      <c r="D351" s="18"/>
      <c r="E351" s="18"/>
      <c r="F351" s="18">
        <f t="shared" si="53"/>
        <v>0</v>
      </c>
      <c r="G351" s="19">
        <f t="shared" si="55"/>
        <v>0</v>
      </c>
    </row>
    <row r="352" spans="1:9" x14ac:dyDescent="0.25">
      <c r="A352" s="16" t="s">
        <v>529</v>
      </c>
      <c r="B352" s="17" t="s">
        <v>530</v>
      </c>
      <c r="C352" s="18">
        <v>0</v>
      </c>
      <c r="D352" s="18">
        <v>0</v>
      </c>
      <c r="E352" s="18">
        <v>0</v>
      </c>
      <c r="F352" s="18">
        <f t="shared" si="53"/>
        <v>0</v>
      </c>
      <c r="G352" s="19">
        <f t="shared" si="55"/>
        <v>0</v>
      </c>
      <c r="I352" s="30">
        <v>0</v>
      </c>
    </row>
    <row r="353" spans="1:9" ht="24" x14ac:dyDescent="0.25">
      <c r="A353" s="16" t="s">
        <v>531</v>
      </c>
      <c r="B353" s="17" t="s">
        <v>532</v>
      </c>
      <c r="C353" s="18">
        <v>0</v>
      </c>
      <c r="D353" s="18">
        <v>697500</v>
      </c>
      <c r="E353" s="18">
        <v>0</v>
      </c>
      <c r="F353" s="18">
        <f t="shared" si="53"/>
        <v>697500</v>
      </c>
      <c r="G353" s="19">
        <f t="shared" si="55"/>
        <v>0</v>
      </c>
      <c r="I353" s="30">
        <v>697500</v>
      </c>
    </row>
    <row r="354" spans="1:9" ht="24" x14ac:dyDescent="0.25">
      <c r="A354" s="16" t="s">
        <v>533</v>
      </c>
      <c r="B354" s="17" t="s">
        <v>534</v>
      </c>
      <c r="C354" s="18">
        <v>0</v>
      </c>
      <c r="D354" s="18">
        <v>0</v>
      </c>
      <c r="E354" s="18">
        <v>0</v>
      </c>
      <c r="F354" s="18">
        <f t="shared" si="53"/>
        <v>0</v>
      </c>
      <c r="G354" s="19">
        <f t="shared" si="55"/>
        <v>0</v>
      </c>
      <c r="I354" s="30">
        <v>0</v>
      </c>
    </row>
    <row r="355" spans="1:9" ht="24" x14ac:dyDescent="0.25">
      <c r="A355" s="16" t="s">
        <v>535</v>
      </c>
      <c r="B355" s="17" t="s">
        <v>536</v>
      </c>
      <c r="C355" s="18">
        <v>0</v>
      </c>
      <c r="D355" s="18">
        <v>0</v>
      </c>
      <c r="E355" s="18">
        <v>0</v>
      </c>
      <c r="F355" s="18">
        <f t="shared" si="53"/>
        <v>0</v>
      </c>
      <c r="G355" s="19">
        <f t="shared" si="55"/>
        <v>0</v>
      </c>
    </row>
    <row r="356" spans="1:9" ht="24" x14ac:dyDescent="0.25">
      <c r="A356" s="16" t="s">
        <v>537</v>
      </c>
      <c r="B356" s="17" t="s">
        <v>538</v>
      </c>
      <c r="C356" s="18">
        <v>0</v>
      </c>
      <c r="D356" s="18">
        <v>0</v>
      </c>
      <c r="E356" s="18">
        <v>0</v>
      </c>
      <c r="F356" s="18">
        <f t="shared" si="53"/>
        <v>0</v>
      </c>
      <c r="G356" s="19">
        <f t="shared" si="55"/>
        <v>0</v>
      </c>
    </row>
    <row r="357" spans="1:9" ht="24" x14ac:dyDescent="0.25">
      <c r="A357" s="16" t="s">
        <v>539</v>
      </c>
      <c r="B357" s="17" t="s">
        <v>540</v>
      </c>
      <c r="C357" s="18">
        <v>0</v>
      </c>
      <c r="D357" s="18">
        <v>0</v>
      </c>
      <c r="E357" s="18">
        <v>0</v>
      </c>
      <c r="F357" s="18">
        <f t="shared" si="53"/>
        <v>0</v>
      </c>
      <c r="G357" s="19">
        <f t="shared" si="55"/>
        <v>0</v>
      </c>
    </row>
    <row r="358" spans="1:9" ht="24" x14ac:dyDescent="0.25">
      <c r="A358" s="16" t="s">
        <v>541</v>
      </c>
      <c r="B358" s="17" t="s">
        <v>542</v>
      </c>
      <c r="C358" s="18">
        <v>2353092.8199999998</v>
      </c>
      <c r="D358" s="18">
        <v>0</v>
      </c>
      <c r="E358" s="18">
        <v>0</v>
      </c>
      <c r="F358" s="18">
        <f t="shared" si="53"/>
        <v>2353092.8199999998</v>
      </c>
      <c r="G358" s="19">
        <f t="shared" si="55"/>
        <v>30.609385594975997</v>
      </c>
      <c r="I358" s="30">
        <v>2353092.8199999998</v>
      </c>
    </row>
    <row r="359" spans="1:9" ht="24" x14ac:dyDescent="0.25">
      <c r="A359" s="16" t="s">
        <v>543</v>
      </c>
      <c r="B359" s="17" t="s">
        <v>544</v>
      </c>
      <c r="C359" s="18">
        <v>0</v>
      </c>
      <c r="D359" s="18">
        <v>0</v>
      </c>
      <c r="E359" s="18">
        <v>0</v>
      </c>
      <c r="F359" s="18">
        <f t="shared" si="53"/>
        <v>0</v>
      </c>
      <c r="G359" s="19">
        <f t="shared" si="55"/>
        <v>0</v>
      </c>
    </row>
    <row r="360" spans="1:9" ht="36" x14ac:dyDescent="0.25">
      <c r="A360" s="16" t="s">
        <v>545</v>
      </c>
      <c r="B360" s="17" t="s">
        <v>546</v>
      </c>
      <c r="C360" s="18"/>
      <c r="D360" s="18"/>
      <c r="E360" s="18"/>
      <c r="F360" s="18">
        <f t="shared" si="53"/>
        <v>0</v>
      </c>
      <c r="G360" s="19">
        <f t="shared" si="55"/>
        <v>0</v>
      </c>
    </row>
    <row r="361" spans="1:9" ht="36" x14ac:dyDescent="0.25">
      <c r="A361" s="16" t="s">
        <v>547</v>
      </c>
      <c r="B361" s="17" t="s">
        <v>548</v>
      </c>
      <c r="C361" s="18">
        <v>14519200</v>
      </c>
      <c r="D361" s="18">
        <v>0</v>
      </c>
      <c r="E361" s="18">
        <v>2652299.12</v>
      </c>
      <c r="F361" s="18">
        <f t="shared" si="53"/>
        <v>11866900.879999999</v>
      </c>
      <c r="G361" s="19">
        <f t="shared" si="55"/>
        <v>188.86793906012409</v>
      </c>
      <c r="I361" s="30">
        <v>11866900.880000001</v>
      </c>
    </row>
    <row r="362" spans="1:9" ht="24" x14ac:dyDescent="0.25">
      <c r="A362" s="16" t="s">
        <v>549</v>
      </c>
      <c r="B362" s="17" t="s">
        <v>550</v>
      </c>
      <c r="C362" s="18"/>
      <c r="D362" s="18"/>
      <c r="E362" s="18"/>
      <c r="F362" s="18">
        <f t="shared" si="53"/>
        <v>0</v>
      </c>
      <c r="G362" s="19">
        <f t="shared" si="55"/>
        <v>0</v>
      </c>
    </row>
    <row r="363" spans="1:9" ht="24" x14ac:dyDescent="0.25">
      <c r="A363" s="16" t="s">
        <v>551</v>
      </c>
      <c r="B363" s="17" t="s">
        <v>552</v>
      </c>
      <c r="C363" s="18">
        <v>7724752.1799999997</v>
      </c>
      <c r="D363" s="18">
        <v>2707407.12</v>
      </c>
      <c r="E363" s="18">
        <v>0</v>
      </c>
      <c r="F363" s="18">
        <f t="shared" si="53"/>
        <v>10432159.300000001</v>
      </c>
      <c r="G363" s="19">
        <f t="shared" si="55"/>
        <v>100.48473910317377</v>
      </c>
      <c r="I363" s="30">
        <v>10432159.300000001</v>
      </c>
    </row>
    <row r="364" spans="1:9" x14ac:dyDescent="0.25">
      <c r="A364" s="16" t="s">
        <v>553</v>
      </c>
      <c r="B364" s="17" t="s">
        <v>554</v>
      </c>
      <c r="C364" s="18"/>
      <c r="D364" s="18"/>
      <c r="E364" s="18"/>
      <c r="F364" s="18">
        <f t="shared" si="53"/>
        <v>0</v>
      </c>
      <c r="G364" s="19">
        <f t="shared" si="55"/>
        <v>0</v>
      </c>
    </row>
    <row r="365" spans="1:9" x14ac:dyDescent="0.25">
      <c r="A365" s="16" t="s">
        <v>555</v>
      </c>
      <c r="B365" s="17" t="s">
        <v>556</v>
      </c>
      <c r="C365" s="18">
        <v>0</v>
      </c>
      <c r="D365" s="18">
        <v>0</v>
      </c>
      <c r="E365" s="18">
        <v>0</v>
      </c>
      <c r="F365" s="18">
        <f t="shared" si="53"/>
        <v>0</v>
      </c>
      <c r="G365" s="19">
        <f t="shared" si="55"/>
        <v>0</v>
      </c>
      <c r="I365" s="30">
        <v>0</v>
      </c>
    </row>
    <row r="366" spans="1:9" ht="24" x14ac:dyDescent="0.25">
      <c r="A366" s="16" t="s">
        <v>557</v>
      </c>
      <c r="B366" s="17" t="s">
        <v>558</v>
      </c>
      <c r="C366" s="18"/>
      <c r="D366" s="18"/>
      <c r="E366" s="18"/>
      <c r="F366" s="18">
        <f t="shared" si="53"/>
        <v>0</v>
      </c>
      <c r="G366" s="19">
        <f t="shared" si="55"/>
        <v>0</v>
      </c>
    </row>
    <row r="367" spans="1:9" ht="24" x14ac:dyDescent="0.25">
      <c r="A367" s="16" t="s">
        <v>559</v>
      </c>
      <c r="B367" s="17" t="s">
        <v>560</v>
      </c>
      <c r="C367" s="18">
        <v>0</v>
      </c>
      <c r="D367" s="18">
        <v>0</v>
      </c>
      <c r="E367" s="18">
        <v>0</v>
      </c>
      <c r="F367" s="18">
        <f t="shared" si="53"/>
        <v>0</v>
      </c>
      <c r="G367" s="19">
        <f t="shared" si="55"/>
        <v>0</v>
      </c>
    </row>
    <row r="368" spans="1:9" x14ac:dyDescent="0.25">
      <c r="A368" s="16" t="s">
        <v>561</v>
      </c>
      <c r="B368" s="17" t="s">
        <v>562</v>
      </c>
      <c r="C368" s="18"/>
      <c r="D368" s="18"/>
      <c r="E368" s="18"/>
      <c r="F368" s="18">
        <f t="shared" si="53"/>
        <v>0</v>
      </c>
      <c r="G368" s="19">
        <f t="shared" si="55"/>
        <v>0</v>
      </c>
    </row>
    <row r="369" spans="1:9" x14ac:dyDescent="0.25">
      <c r="A369" s="16" t="s">
        <v>563</v>
      </c>
      <c r="B369" s="17" t="s">
        <v>564</v>
      </c>
      <c r="C369" s="18">
        <v>0</v>
      </c>
      <c r="D369" s="18">
        <v>0</v>
      </c>
      <c r="E369" s="18">
        <v>0</v>
      </c>
      <c r="F369" s="18">
        <f t="shared" si="53"/>
        <v>0</v>
      </c>
      <c r="G369" s="19">
        <f t="shared" si="55"/>
        <v>0</v>
      </c>
      <c r="I369" s="30">
        <v>0</v>
      </c>
    </row>
    <row r="370" spans="1:9" ht="24" x14ac:dyDescent="0.25">
      <c r="A370" s="16" t="s">
        <v>565</v>
      </c>
      <c r="B370" s="17" t="s">
        <v>566</v>
      </c>
      <c r="C370" s="18"/>
      <c r="D370" s="18"/>
      <c r="E370" s="18"/>
      <c r="F370" s="18">
        <f t="shared" si="53"/>
        <v>0</v>
      </c>
      <c r="G370" s="19">
        <f t="shared" si="55"/>
        <v>0</v>
      </c>
    </row>
    <row r="371" spans="1:9" ht="24" x14ac:dyDescent="0.25">
      <c r="A371" s="16" t="s">
        <v>567</v>
      </c>
      <c r="B371" s="17" t="s">
        <v>568</v>
      </c>
      <c r="C371" s="18">
        <v>0</v>
      </c>
      <c r="D371" s="18">
        <v>0</v>
      </c>
      <c r="E371" s="18">
        <v>0</v>
      </c>
      <c r="F371" s="18">
        <f t="shared" si="53"/>
        <v>0</v>
      </c>
      <c r="G371" s="19">
        <f t="shared" si="55"/>
        <v>0</v>
      </c>
    </row>
    <row r="372" spans="1:9" x14ac:dyDescent="0.25">
      <c r="A372" s="12" t="s">
        <v>569</v>
      </c>
      <c r="B372" s="13" t="s">
        <v>570</v>
      </c>
      <c r="C372" s="14">
        <f>SUM(C373:C374)</f>
        <v>0</v>
      </c>
      <c r="D372" s="14">
        <f>SUM(D373:D374)</f>
        <v>0</v>
      </c>
      <c r="E372" s="14">
        <f>SUM(E373:E374)</f>
        <v>0</v>
      </c>
      <c r="F372" s="14">
        <f>SUM(F373:F374)</f>
        <v>0</v>
      </c>
      <c r="G372" s="15">
        <f t="shared" si="55"/>
        <v>0</v>
      </c>
    </row>
    <row r="373" spans="1:9" x14ac:dyDescent="0.25">
      <c r="A373" s="16" t="s">
        <v>571</v>
      </c>
      <c r="B373" s="17" t="s">
        <v>524</v>
      </c>
      <c r="C373" s="18"/>
      <c r="D373" s="18"/>
      <c r="E373" s="18"/>
      <c r="F373" s="18">
        <f t="shared" si="53"/>
        <v>0</v>
      </c>
      <c r="G373" s="19">
        <f t="shared" si="55"/>
        <v>0</v>
      </c>
    </row>
    <row r="374" spans="1:9" x14ac:dyDescent="0.25">
      <c r="A374" s="16" t="s">
        <v>572</v>
      </c>
      <c r="B374" s="17" t="s">
        <v>526</v>
      </c>
      <c r="C374" s="18">
        <v>0</v>
      </c>
      <c r="D374" s="18">
        <v>0</v>
      </c>
      <c r="E374" s="18">
        <v>0</v>
      </c>
      <c r="F374" s="18">
        <f t="shared" si="53"/>
        <v>0</v>
      </c>
      <c r="G374" s="19">
        <f t="shared" si="55"/>
        <v>0</v>
      </c>
    </row>
    <row r="375" spans="1:9" x14ac:dyDescent="0.25">
      <c r="A375" s="12" t="s">
        <v>573</v>
      </c>
      <c r="B375" s="13" t="s">
        <v>574</v>
      </c>
      <c r="C375" s="14">
        <f>SUM(C376:C379)</f>
        <v>3043000</v>
      </c>
      <c r="D375" s="14">
        <f>SUM(D376:D379)</f>
        <v>450000</v>
      </c>
      <c r="E375" s="14">
        <f>SUM(E376:E379)</f>
        <v>0</v>
      </c>
      <c r="F375" s="14">
        <f>SUM(F376:F379)</f>
        <v>3493000</v>
      </c>
      <c r="G375" s="14">
        <f>SUM(G376:G379)</f>
        <v>0</v>
      </c>
    </row>
    <row r="376" spans="1:9" ht="36" x14ac:dyDescent="0.25">
      <c r="A376" s="16" t="s">
        <v>575</v>
      </c>
      <c r="B376" s="17" t="s">
        <v>576</v>
      </c>
      <c r="C376" s="18"/>
      <c r="D376" s="18"/>
      <c r="E376" s="18"/>
      <c r="F376" s="18">
        <f t="shared" ref="F376:F395" si="56">C376+D376-E376</f>
        <v>0</v>
      </c>
      <c r="G376" s="19">
        <f t="shared" si="55"/>
        <v>0</v>
      </c>
    </row>
    <row r="377" spans="1:9" ht="36" x14ac:dyDescent="0.25">
      <c r="A377" s="16" t="s">
        <v>577</v>
      </c>
      <c r="B377" s="17" t="s">
        <v>578</v>
      </c>
      <c r="C377" s="18">
        <v>0</v>
      </c>
      <c r="D377" s="18">
        <v>0</v>
      </c>
      <c r="E377" s="18">
        <v>0</v>
      </c>
      <c r="F377" s="18">
        <f t="shared" si="56"/>
        <v>0</v>
      </c>
      <c r="G377" s="19">
        <f t="shared" si="55"/>
        <v>0</v>
      </c>
    </row>
    <row r="378" spans="1:9" ht="24" x14ac:dyDescent="0.25">
      <c r="A378" s="16">
        <v>6320</v>
      </c>
      <c r="B378" s="17" t="s">
        <v>624</v>
      </c>
      <c r="C378" s="18"/>
      <c r="D378" s="18"/>
      <c r="E378" s="18"/>
      <c r="F378" s="18"/>
      <c r="G378" s="19"/>
    </row>
    <row r="379" spans="1:9" ht="24" x14ac:dyDescent="0.25">
      <c r="A379" s="16">
        <v>6324</v>
      </c>
      <c r="B379" s="17" t="s">
        <v>625</v>
      </c>
      <c r="C379" s="18">
        <v>3043000</v>
      </c>
      <c r="D379" s="18">
        <v>450000</v>
      </c>
      <c r="E379" s="18">
        <v>0</v>
      </c>
      <c r="F379" s="18">
        <f>C379+D379-E379</f>
        <v>3493000</v>
      </c>
      <c r="G379" s="19"/>
      <c r="I379" s="30">
        <v>3493000</v>
      </c>
    </row>
    <row r="380" spans="1:9" x14ac:dyDescent="0.25">
      <c r="A380" s="8" t="s">
        <v>579</v>
      </c>
      <c r="B380" s="9" t="s">
        <v>580</v>
      </c>
      <c r="C380" s="10">
        <f>C381+C384+C387+C390+C393</f>
        <v>10000000</v>
      </c>
      <c r="D380" s="10">
        <f t="shared" ref="D380:F380" si="57">D381+D384+D387+D390+D393</f>
        <v>0</v>
      </c>
      <c r="E380" s="10">
        <f t="shared" si="57"/>
        <v>0</v>
      </c>
      <c r="F380" s="10">
        <f t="shared" si="57"/>
        <v>10000000</v>
      </c>
      <c r="G380" s="11">
        <f>+D380/$D$396*100</f>
        <v>0</v>
      </c>
    </row>
    <row r="381" spans="1:9" x14ac:dyDescent="0.25">
      <c r="A381" s="12" t="s">
        <v>581</v>
      </c>
      <c r="B381" s="13" t="s">
        <v>582</v>
      </c>
      <c r="C381" s="14">
        <f>SUM(C382:C383)</f>
        <v>10000000</v>
      </c>
      <c r="D381" s="14">
        <f>SUM(D382:D383)</f>
        <v>0</v>
      </c>
      <c r="E381" s="14">
        <f>SUM(E382:E383)</f>
        <v>0</v>
      </c>
      <c r="F381" s="14">
        <f>SUM(F382:F383)</f>
        <v>10000000</v>
      </c>
      <c r="G381" s="15">
        <f t="shared" ref="G381:G395" si="58">+C381/$D$396*100</f>
        <v>130.08150522075877</v>
      </c>
    </row>
    <row r="382" spans="1:9" ht="24" x14ac:dyDescent="0.25">
      <c r="A382" s="16" t="s">
        <v>583</v>
      </c>
      <c r="B382" s="17" t="s">
        <v>584</v>
      </c>
      <c r="C382" s="18"/>
      <c r="D382" s="18"/>
      <c r="E382" s="18"/>
      <c r="F382" s="18">
        <f t="shared" si="56"/>
        <v>0</v>
      </c>
      <c r="G382" s="19">
        <f t="shared" si="58"/>
        <v>0</v>
      </c>
    </row>
    <row r="383" spans="1:9" ht="24" x14ac:dyDescent="0.25">
      <c r="A383" s="16" t="s">
        <v>585</v>
      </c>
      <c r="B383" s="17" t="s">
        <v>586</v>
      </c>
      <c r="C383" s="18">
        <v>10000000</v>
      </c>
      <c r="D383" s="18">
        <v>0</v>
      </c>
      <c r="E383" s="18">
        <v>0</v>
      </c>
      <c r="F383" s="18">
        <f t="shared" si="56"/>
        <v>10000000</v>
      </c>
      <c r="G383" s="19">
        <f t="shared" si="58"/>
        <v>130.08150522075877</v>
      </c>
      <c r="I383" s="30">
        <v>10000000</v>
      </c>
    </row>
    <row r="384" spans="1:9" x14ac:dyDescent="0.25">
      <c r="A384" s="12" t="s">
        <v>587</v>
      </c>
      <c r="B384" s="13" t="s">
        <v>588</v>
      </c>
      <c r="C384" s="14">
        <f>SUM(C385:C386)</f>
        <v>0</v>
      </c>
      <c r="D384" s="14">
        <f>SUM(D385:D386)</f>
        <v>0</v>
      </c>
      <c r="E384" s="14">
        <f>SUM(E385:E386)</f>
        <v>0</v>
      </c>
      <c r="F384" s="14">
        <f>SUM(F385:F386)</f>
        <v>0</v>
      </c>
      <c r="G384" s="15">
        <f t="shared" si="58"/>
        <v>0</v>
      </c>
    </row>
    <row r="385" spans="1:9" ht="24" x14ac:dyDescent="0.25">
      <c r="A385" s="16" t="s">
        <v>589</v>
      </c>
      <c r="B385" s="17" t="s">
        <v>590</v>
      </c>
      <c r="C385" s="18"/>
      <c r="D385" s="18"/>
      <c r="E385" s="18"/>
      <c r="F385" s="18">
        <f t="shared" si="56"/>
        <v>0</v>
      </c>
      <c r="G385" s="19">
        <f t="shared" si="58"/>
        <v>0</v>
      </c>
    </row>
    <row r="386" spans="1:9" ht="24" x14ac:dyDescent="0.25">
      <c r="A386" s="16" t="s">
        <v>591</v>
      </c>
      <c r="B386" s="17" t="s">
        <v>592</v>
      </c>
      <c r="C386" s="18">
        <v>0</v>
      </c>
      <c r="D386" s="18">
        <v>0</v>
      </c>
      <c r="E386" s="18">
        <v>0</v>
      </c>
      <c r="F386" s="18">
        <f t="shared" si="56"/>
        <v>0</v>
      </c>
      <c r="G386" s="19">
        <f t="shared" si="58"/>
        <v>0</v>
      </c>
    </row>
    <row r="387" spans="1:9" x14ac:dyDescent="0.25">
      <c r="A387" s="12" t="s">
        <v>593</v>
      </c>
      <c r="B387" s="13" t="s">
        <v>594</v>
      </c>
      <c r="C387" s="14">
        <f>SUM(C388:C389)</f>
        <v>0</v>
      </c>
      <c r="D387" s="14">
        <f>SUM(D388:D389)</f>
        <v>0</v>
      </c>
      <c r="E387" s="14">
        <f>SUM(E388:E389)</f>
        <v>0</v>
      </c>
      <c r="F387" s="14">
        <f>SUM(F388:F389)</f>
        <v>0</v>
      </c>
      <c r="G387" s="15">
        <f t="shared" si="58"/>
        <v>0</v>
      </c>
    </row>
    <row r="388" spans="1:9" x14ac:dyDescent="0.25">
      <c r="A388" s="16" t="s">
        <v>595</v>
      </c>
      <c r="B388" s="17" t="s">
        <v>596</v>
      </c>
      <c r="C388" s="18"/>
      <c r="D388" s="18"/>
      <c r="E388" s="18"/>
      <c r="F388" s="18">
        <f t="shared" si="56"/>
        <v>0</v>
      </c>
      <c r="G388" s="19">
        <f t="shared" si="58"/>
        <v>0</v>
      </c>
    </row>
    <row r="389" spans="1:9" x14ac:dyDescent="0.25">
      <c r="A389" s="16" t="s">
        <v>597</v>
      </c>
      <c r="B389" s="17" t="s">
        <v>598</v>
      </c>
      <c r="C389" s="18">
        <v>0</v>
      </c>
      <c r="D389" s="18">
        <v>0</v>
      </c>
      <c r="E389" s="18">
        <v>0</v>
      </c>
      <c r="F389" s="18">
        <f t="shared" si="56"/>
        <v>0</v>
      </c>
      <c r="G389" s="19">
        <f t="shared" si="58"/>
        <v>0</v>
      </c>
    </row>
    <row r="390" spans="1:9" x14ac:dyDescent="0.25">
      <c r="A390" s="12" t="s">
        <v>599</v>
      </c>
      <c r="B390" s="13" t="s">
        <v>600</v>
      </c>
      <c r="C390" s="14">
        <f>SUM(C391:C392)</f>
        <v>0</v>
      </c>
      <c r="D390" s="14">
        <f>SUM(D391:D392)</f>
        <v>0</v>
      </c>
      <c r="E390" s="14">
        <f>SUM(E391:E392)</f>
        <v>0</v>
      </c>
      <c r="F390" s="14">
        <f>SUM(F391:F392)</f>
        <v>0</v>
      </c>
      <c r="G390" s="15">
        <f t="shared" si="58"/>
        <v>0</v>
      </c>
    </row>
    <row r="391" spans="1:9" x14ac:dyDescent="0.25">
      <c r="A391" s="16" t="s">
        <v>601</v>
      </c>
      <c r="B391" s="17" t="s">
        <v>602</v>
      </c>
      <c r="C391" s="18"/>
      <c r="D391" s="18"/>
      <c r="E391" s="18"/>
      <c r="F391" s="18">
        <f t="shared" si="56"/>
        <v>0</v>
      </c>
      <c r="G391" s="19">
        <f t="shared" si="58"/>
        <v>0</v>
      </c>
    </row>
    <row r="392" spans="1:9" x14ac:dyDescent="0.25">
      <c r="A392" s="16" t="s">
        <v>603</v>
      </c>
      <c r="B392" s="17" t="s">
        <v>604</v>
      </c>
      <c r="C392" s="18">
        <v>0</v>
      </c>
      <c r="D392" s="18">
        <v>0</v>
      </c>
      <c r="E392" s="18">
        <v>0</v>
      </c>
      <c r="F392" s="18">
        <f t="shared" si="56"/>
        <v>0</v>
      </c>
      <c r="G392" s="19">
        <f t="shared" si="58"/>
        <v>0</v>
      </c>
    </row>
    <row r="393" spans="1:9" ht="24" x14ac:dyDescent="0.25">
      <c r="A393" s="12" t="s">
        <v>605</v>
      </c>
      <c r="B393" s="13" t="s">
        <v>606</v>
      </c>
      <c r="C393" s="14">
        <f>SUM(C394:C395)</f>
        <v>0</v>
      </c>
      <c r="D393" s="14">
        <f>SUM(D394:D395)</f>
        <v>0</v>
      </c>
      <c r="E393" s="14">
        <f>SUM(E394:E395)</f>
        <v>0</v>
      </c>
      <c r="F393" s="14">
        <f>SUM(F394:F395)</f>
        <v>0</v>
      </c>
      <c r="G393" s="15">
        <f t="shared" si="58"/>
        <v>0</v>
      </c>
    </row>
    <row r="394" spans="1:9" x14ac:dyDescent="0.25">
      <c r="A394" s="16" t="s">
        <v>607</v>
      </c>
      <c r="B394" s="17" t="s">
        <v>608</v>
      </c>
      <c r="C394" s="18"/>
      <c r="D394" s="18"/>
      <c r="E394" s="18"/>
      <c r="F394" s="18">
        <f t="shared" si="56"/>
        <v>0</v>
      </c>
      <c r="G394" s="19">
        <f t="shared" si="58"/>
        <v>0</v>
      </c>
    </row>
    <row r="395" spans="1:9" x14ac:dyDescent="0.25">
      <c r="A395" s="16" t="s">
        <v>609</v>
      </c>
      <c r="B395" s="17" t="s">
        <v>610</v>
      </c>
      <c r="C395" s="18">
        <v>0</v>
      </c>
      <c r="D395" s="18">
        <v>0</v>
      </c>
      <c r="E395" s="18">
        <v>0</v>
      </c>
      <c r="F395" s="18">
        <f t="shared" si="56"/>
        <v>0</v>
      </c>
      <c r="G395" s="19">
        <f t="shared" si="58"/>
        <v>0</v>
      </c>
    </row>
    <row r="396" spans="1:9" x14ac:dyDescent="0.25">
      <c r="A396" s="24"/>
      <c r="B396" s="25" t="s">
        <v>611</v>
      </c>
      <c r="C396" s="26">
        <f>C6+C57+C150+C266+C289+C347+C380</f>
        <v>209380740</v>
      </c>
      <c r="D396" s="26">
        <f>D6+D57+D150+D266+D289+D347+D380</f>
        <v>7687487.9199999999</v>
      </c>
      <c r="E396" s="26">
        <f>E6+E57+E150+E266+E289+E347+E380</f>
        <v>7687487.9199999999</v>
      </c>
      <c r="F396" s="26">
        <f>F6+F57+F150+F266+F289+F347+F380</f>
        <v>209380740</v>
      </c>
      <c r="G396" s="27">
        <v>100</v>
      </c>
    </row>
    <row r="397" spans="1:9" x14ac:dyDescent="0.25">
      <c r="A397" s="1"/>
      <c r="B397" s="28"/>
      <c r="C397" s="29"/>
      <c r="D397" s="29"/>
      <c r="E397" s="29"/>
      <c r="F397" s="29"/>
      <c r="G397" s="1"/>
      <c r="I397" s="30">
        <f>SUM(I7:I396)</f>
        <v>209380740</v>
      </c>
    </row>
    <row r="398" spans="1:9" x14ac:dyDescent="0.25">
      <c r="A398" s="1"/>
      <c r="B398" s="28"/>
      <c r="C398" s="29"/>
      <c r="D398" s="29"/>
      <c r="E398" s="29"/>
      <c r="F398" s="29"/>
      <c r="G398" s="1"/>
    </row>
    <row r="399" spans="1:9" x14ac:dyDescent="0.25">
      <c r="I399" s="30">
        <f>F396-I397</f>
        <v>0</v>
      </c>
    </row>
    <row r="402" spans="8:8" x14ac:dyDescent="0.25">
      <c r="H402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2019-09-26T18:04:37Z</dcterms:modified>
</cp:coreProperties>
</file>