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37" i="1" l="1"/>
  <c r="D243" i="1"/>
  <c r="E243" i="1"/>
  <c r="F243" i="1"/>
  <c r="F250" i="1"/>
  <c r="F383" i="1"/>
  <c r="F256" i="1"/>
  <c r="C243" i="1" l="1"/>
  <c r="F124" i="1" l="1"/>
  <c r="F385" i="1" l="1"/>
  <c r="F384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3" i="1"/>
  <c r="F335" i="1"/>
  <c r="F329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1" i="1" l="1"/>
  <c r="F400" i="1"/>
  <c r="E399" i="1"/>
  <c r="D399" i="1"/>
  <c r="C399" i="1"/>
  <c r="F398" i="1"/>
  <c r="F397" i="1"/>
  <c r="E396" i="1"/>
  <c r="D396" i="1"/>
  <c r="C396" i="1"/>
  <c r="F395" i="1"/>
  <c r="F394" i="1"/>
  <c r="E393" i="1"/>
  <c r="D393" i="1"/>
  <c r="C393" i="1"/>
  <c r="F392" i="1"/>
  <c r="F391" i="1"/>
  <c r="E390" i="1"/>
  <c r="D390" i="1"/>
  <c r="C390" i="1"/>
  <c r="F389" i="1"/>
  <c r="F388" i="1"/>
  <c r="E387" i="1"/>
  <c r="E386" i="1" s="1"/>
  <c r="D387" i="1"/>
  <c r="C387" i="1"/>
  <c r="F381" i="1"/>
  <c r="F380" i="1"/>
  <c r="E379" i="1"/>
  <c r="D379" i="1"/>
  <c r="C379" i="1"/>
  <c r="F378" i="1"/>
  <c r="F377" i="1"/>
  <c r="E376" i="1"/>
  <c r="D376" i="1"/>
  <c r="C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E352" i="1"/>
  <c r="D352" i="1"/>
  <c r="C352" i="1"/>
  <c r="F350" i="1"/>
  <c r="F348" i="1"/>
  <c r="E346" i="1"/>
  <c r="D346" i="1"/>
  <c r="C346" i="1"/>
  <c r="F345" i="1"/>
  <c r="F343" i="1" s="1"/>
  <c r="E343" i="1"/>
  <c r="D343" i="1"/>
  <c r="C343" i="1"/>
  <c r="F342" i="1"/>
  <c r="F340" i="1" s="1"/>
  <c r="E340" i="1"/>
  <c r="D340" i="1"/>
  <c r="C340" i="1"/>
  <c r="F339" i="1"/>
  <c r="F337" i="1"/>
  <c r="F331" i="1"/>
  <c r="F330" i="1"/>
  <c r="F327" i="1"/>
  <c r="E325" i="1"/>
  <c r="D325" i="1"/>
  <c r="C325" i="1"/>
  <c r="F324" i="1"/>
  <c r="E322" i="1"/>
  <c r="D322" i="1"/>
  <c r="C322" i="1"/>
  <c r="F321" i="1"/>
  <c r="E319" i="1"/>
  <c r="D319" i="1"/>
  <c r="D293" i="1" s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F54" i="1" l="1"/>
  <c r="D6" i="1"/>
  <c r="F305" i="1"/>
  <c r="F73" i="1"/>
  <c r="D386" i="1"/>
  <c r="F322" i="1"/>
  <c r="F319" i="1"/>
  <c r="F180" i="1"/>
  <c r="D351" i="1"/>
  <c r="E351" i="1"/>
  <c r="F222" i="1"/>
  <c r="F233" i="1"/>
  <c r="F251" i="1"/>
  <c r="F376" i="1"/>
  <c r="F390" i="1"/>
  <c r="F396" i="1"/>
  <c r="E293" i="1"/>
  <c r="F203" i="1"/>
  <c r="F151" i="1"/>
  <c r="F192" i="1"/>
  <c r="F167" i="1"/>
  <c r="F352" i="1"/>
  <c r="F36" i="1"/>
  <c r="E6" i="1"/>
  <c r="F23" i="1"/>
  <c r="F99" i="1"/>
  <c r="F294" i="1"/>
  <c r="F387" i="1"/>
  <c r="F393" i="1"/>
  <c r="F399" i="1"/>
  <c r="F379" i="1"/>
  <c r="F112" i="1"/>
  <c r="F271" i="1"/>
  <c r="F288" i="1"/>
  <c r="C293" i="1"/>
  <c r="F325" i="1"/>
  <c r="F346" i="1"/>
  <c r="C351" i="1"/>
  <c r="E57" i="1"/>
  <c r="F136" i="1"/>
  <c r="C150" i="1"/>
  <c r="F314" i="1"/>
  <c r="C386" i="1"/>
  <c r="F13" i="1"/>
  <c r="D57" i="1"/>
  <c r="F118" i="1"/>
  <c r="C270" i="1"/>
  <c r="F129" i="1"/>
  <c r="F80" i="1"/>
  <c r="C6" i="1"/>
  <c r="F50" i="1"/>
  <c r="F7" i="1"/>
  <c r="F58" i="1"/>
  <c r="C57" i="1"/>
  <c r="F351" i="1" l="1"/>
  <c r="F386" i="1"/>
  <c r="F293" i="1"/>
  <c r="F6" i="1"/>
  <c r="F270" i="1"/>
  <c r="F150" i="1"/>
  <c r="E402" i="1"/>
  <c r="D402" i="1"/>
  <c r="G48" i="1" s="1"/>
  <c r="C402" i="1"/>
  <c r="F57" i="1"/>
  <c r="F402" i="1" l="1"/>
  <c r="F410" i="1" s="1"/>
  <c r="G31" i="1"/>
  <c r="G32" i="1"/>
  <c r="G49" i="1"/>
  <c r="G28" i="1"/>
  <c r="G144" i="1"/>
  <c r="G33" i="1"/>
  <c r="G29" i="1"/>
  <c r="G34" i="1"/>
  <c r="G30" i="1"/>
  <c r="G397" i="1"/>
  <c r="G391" i="1"/>
  <c r="G381" i="1"/>
  <c r="G376" i="1"/>
  <c r="G373" i="1"/>
  <c r="G369" i="1"/>
  <c r="G365" i="1"/>
  <c r="G361" i="1"/>
  <c r="G357" i="1"/>
  <c r="G353" i="1"/>
  <c r="G348" i="1"/>
  <c r="G343" i="1"/>
  <c r="G338" i="1"/>
  <c r="G326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99" i="1"/>
  <c r="G393" i="1"/>
  <c r="G387" i="1"/>
  <c r="G372" i="1"/>
  <c r="G364" i="1"/>
  <c r="G356" i="1"/>
  <c r="G351" i="1"/>
  <c r="G347" i="1"/>
  <c r="G345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6" i="1"/>
  <c r="G390" i="1"/>
  <c r="G380" i="1"/>
  <c r="G400" i="1"/>
  <c r="G388" i="1"/>
  <c r="G375" i="1"/>
  <c r="G367" i="1"/>
  <c r="G359" i="1"/>
  <c r="G349" i="1"/>
  <c r="G342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92" i="1"/>
  <c r="G368" i="1"/>
  <c r="G352" i="1"/>
  <c r="G346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401" i="1"/>
  <c r="G389" i="1"/>
  <c r="G374" i="1"/>
  <c r="G358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70" i="1"/>
  <c r="G354" i="1"/>
  <c r="G340" i="1"/>
  <c r="G336" i="1"/>
  <c r="G255" i="1"/>
  <c r="G251" i="1"/>
  <c r="G244" i="1"/>
  <c r="G240" i="1"/>
  <c r="G198" i="1"/>
  <c r="G178" i="1"/>
  <c r="G159" i="1"/>
  <c r="G378" i="1"/>
  <c r="G363" i="1"/>
  <c r="G344" i="1"/>
  <c r="G320" i="1"/>
  <c r="G293" i="1"/>
  <c r="G274" i="1"/>
  <c r="G257" i="1"/>
  <c r="G232" i="1"/>
  <c r="G214" i="1"/>
  <c r="G196" i="1"/>
  <c r="G386" i="1"/>
  <c r="G350" i="1"/>
  <c r="G305" i="1"/>
  <c r="G226" i="1"/>
  <c r="G207" i="1"/>
  <c r="G180" i="1"/>
  <c r="G154" i="1"/>
  <c r="G134" i="1"/>
  <c r="G116" i="1"/>
  <c r="G96" i="1"/>
  <c r="G395" i="1"/>
  <c r="G36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341" i="1"/>
  <c r="G32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94" i="1"/>
  <c r="G371" i="1"/>
  <c r="G355" i="1"/>
  <c r="G337" i="1"/>
  <c r="G314" i="1"/>
  <c r="G281" i="1"/>
  <c r="G266" i="1"/>
  <c r="G245" i="1"/>
  <c r="G222" i="1"/>
  <c r="G206" i="1"/>
  <c r="G398" i="1"/>
  <c r="G360" i="1"/>
  <c r="G323" i="1"/>
  <c r="G279" i="1"/>
  <c r="G215" i="1"/>
  <c r="G193" i="1"/>
  <c r="G173" i="1"/>
  <c r="G149" i="1"/>
  <c r="G125" i="1"/>
  <c r="G105" i="1"/>
  <c r="G79" i="1"/>
  <c r="G377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362" i="1"/>
  <c r="G339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379" i="1"/>
  <c r="G80" i="1"/>
  <c r="G136" i="1"/>
  <c r="G57" i="1" l="1"/>
</calcChain>
</file>

<file path=xl/sharedStrings.xml><?xml version="1.0" encoding="utf-8"?>
<sst xmlns="http://schemas.openxmlformats.org/spreadsheetml/2006/main" count="708" uniqueCount="702">
  <si>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</si>
  <si>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</si>
  <si>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</si>
  <si>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</si>
  <si>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</si>
  <si>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</si>
  <si>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</si>
  <si>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</si>
  <si>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</si>
  <si>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</si>
  <si>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</si>
  <si>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</si>
  <si>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</si>
  <si>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</si>
  <si>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</si>
  <si>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</si>
  <si>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</si>
  <si>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</si>
  <si>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</si>
  <si>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</si>
  <si>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</si>
  <si>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</si>
  <si>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</si>
  <si>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</si>
  <si>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</si>
  <si>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</si>
  <si>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</si>
  <si>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</si>
  <si>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</si>
  <si>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</si>
  <si>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</si>
  <si>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</si>
  <si>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</si>
  <si>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</si>
  <si>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</si>
  <si>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</si>
  <si>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</si>
  <si>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</si>
  <si>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</si>
  <si>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</si>
  <si>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</si>
  <si>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</si>
  <si>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</si>
  <si>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</si>
  <si>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</si>
  <si>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</si>
  <si>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</si>
  <si>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</si>
  <si>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</si>
  <si>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</si>
  <si>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</si>
  <si>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</si>
  <si>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</si>
  <si>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</si>
  <si>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</si>
  <si>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</si>
  <si>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</si>
  <si>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</si>
  <si>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</si>
  <si>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</si>
  <si>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</si>
  <si>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</si>
  <si>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</si>
  <si>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</si>
  <si>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</si>
  <si>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</si>
  <si>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</si>
  <si>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</si>
  <si>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</si>
  <si>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</si>
  <si>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</si>
  <si>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</si>
  <si>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</si>
  <si>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</si>
  <si>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</si>
  <si>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</si>
  <si>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</si>
  <si>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</si>
  <si>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</si>
  <si>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</si>
  <si>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</si>
  <si>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</si>
  <si>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</si>
  <si>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</si>
  <si>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</si>
  <si>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</si>
  <si>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</si>
  <si>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</si>
  <si>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</si>
  <si>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</si>
  <si>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</si>
  <si>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</si>
  <si>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</si>
  <si>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</si>
  <si>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</si>
  <si>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</si>
  <si>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</si>
  <si>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</si>
  <si>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</si>
  <si>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</si>
  <si>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</si>
  <si>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</si>
  <si>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</si>
  <si>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</si>
  <si>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</si>
  <si>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</si>
  <si>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</si>
  <si>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</si>
  <si>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</si>
  <si>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</si>
  <si>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</si>
  <si>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</si>
  <si>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</si>
  <si>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</si>
  <si>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</si>
  <si>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</si>
  <si>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</si>
  <si>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</si>
  <si>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</si>
  <si>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</si>
  <si>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</si>
  <si>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</si>
  <si>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</si>
  <si>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</si>
  <si>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</si>
  <si>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</si>
  <si>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</si>
  <si>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</si>
  <si>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</si>
  <si>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</si>
  <si>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</si>
  <si>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</si>
  <si>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</si>
  <si>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</si>
  <si>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</si>
  <si>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</si>
  <si>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</si>
  <si>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</si>
  <si>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</si>
  <si>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</si>
  <si>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</si>
  <si>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</si>
  <si>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</si>
  <si>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</si>
  <si>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</si>
  <si>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</si>
  <si>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</si>
  <si>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</si>
  <si>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</si>
  <si>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</si>
  <si>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</si>
  <si>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</si>
  <si>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</si>
  <si>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</si>
  <si>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</si>
  <si>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</si>
  <si>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</si>
  <si>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</si>
  <si>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</si>
  <si>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</si>
  <si>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</si>
  <si>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</si>
  <si>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</si>
  <si>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</si>
  <si>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</si>
  <si>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</si>
  <si>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</si>
  <si>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</si>
  <si>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</si>
  <si>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</si>
  <si>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</si>
  <si>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</si>
  <si>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</si>
  <si>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</si>
  <si>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</si>
  <si>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</si>
  <si>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</si>
  <si>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</si>
  <si>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</si>
  <si>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</si>
  <si>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</si>
  <si>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</si>
  <si>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</si>
  <si>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</si>
  <si>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</si>
  <si>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</si>
  <si>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</si>
  <si>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</si>
  <si>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</si>
  <si>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</si>
  <si>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</si>
  <si>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</si>
  <si>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</si>
  <si>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</si>
  <si>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</si>
  <si>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</si>
  <si>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</si>
  <si>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</si>
  <si>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</si>
  <si>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</si>
  <si>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</si>
  <si>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</si>
  <si>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</si>
  <si>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</si>
  <si>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</si>
  <si>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</si>
  <si>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</si>
  <si>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</si>
  <si>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</si>
  <si>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</si>
  <si>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</si>
  <si>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</si>
  <si>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</si>
  <si>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</si>
  <si>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</si>
  <si>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</si>
  <si>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</si>
  <si>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</si>
  <si>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</si>
  <si>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</si>
  <si>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</si>
  <si>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</si>
  <si>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</si>
  <si>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</si>
  <si>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</si>
  <si>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</si>
  <si>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</si>
  <si>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</si>
  <si>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</si>
  <si>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</si>
  <si>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</si>
  <si>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</si>
  <si>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</si>
  <si>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</si>
  <si>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</si>
  <si>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</si>
  <si>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</si>
  <si>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</si>
  <si>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</si>
  <si>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</si>
  <si>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</si>
  <si>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</si>
  <si>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</si>
  <si>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</si>
  <si>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</si>
  <si>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</si>
  <si>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</si>
  <si>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</si>
  <si>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</si>
  <si>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</si>
  <si>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</si>
  <si>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</si>
  <si>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</si>
  <si>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</si>
  <si>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</si>
  <si>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</si>
  <si>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</si>
  <si>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</si>
  <si>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</si>
  <si>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</si>
  <si>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</si>
  <si>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</si>
  <si>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</si>
  <si>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</si>
  <si>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</si>
  <si>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</si>
  <si>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</si>
  <si>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</si>
  <si>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</si>
  <si>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</si>
  <si>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</si>
  <si>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</si>
  <si>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</si>
  <si>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</si>
  <si>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</si>
  <si>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</si>
  <si>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</si>
  <si>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</si>
  <si>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</si>
  <si>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</si>
  <si>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</si>
  <si>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</si>
  <si>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</si>
  <si>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</si>
  <si>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</si>
  <si>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</si>
  <si>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</si>
  <si>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</si>
  <si>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</si>
  <si>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</si>
  <si>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</si>
  <si>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</si>
  <si>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</si>
  <si>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</si>
  <si>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</si>
  <si>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</si>
  <si>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</si>
  <si>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</si>
  <si>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</si>
  <si>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</si>
  <si>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</si>
  <si>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</si>
  <si>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</si>
  <si>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</si>
  <si>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</si>
  <si>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</si>
  <si>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</si>
  <si>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</si>
  <si>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</si>
  <si>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</si>
  <si>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</si>
  <si>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</si>
  <si>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</si>
  <si>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</si>
  <si>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</si>
  <si>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</si>
  <si>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</si>
  <si>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</si>
  <si>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</si>
  <si>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</si>
  <si>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</si>
  <si>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</si>
  <si>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</si>
  <si>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</si>
  <si>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</si>
  <si>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</si>
  <si>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</si>
  <si>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</si>
  <si>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</si>
  <si>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</si>
  <si>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</si>
  <si>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</si>
  <si>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</si>
  <si>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</si>
  <si>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</si>
  <si>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</si>
  <si>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</si>
  <si>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</si>
  <si>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</si>
  <si>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</si>
  <si>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</si>
  <si>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</si>
  <si>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</si>
  <si>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</si>
  <si>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</si>
  <si>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</si>
  <si>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</si>
  <si>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</si>
  <si>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</si>
  <si>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</si>
  <si>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</si>
  <si>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</si>
  <si>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</si>
  <si>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</si>
  <si>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</si>
  <si>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</si>
  <si>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</si>
  <si>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</si>
  <si>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</si>
  <si>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</si>
  <si>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</si>
  <si>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</si>
  <si>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</si>
  <si>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</si>
  <si>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</si>
  <si>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</si>
  <si>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</si>
  <si>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</si>
  <si>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</si>
  <si>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</si>
  <si>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</si>
  <si>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</si>
  <si>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</si>
  <si>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</si>
  <si>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</si>
  <si>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</si>
  <si>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</si>
  <si>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</si>
  <si>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</si>
  <si>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</si>
  <si>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</si>
  <si>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</si>
  <si>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</si>
  <si>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</si>
  <si>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</si>
  <si>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</si>
  <si>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</si>
  <si>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</si>
  <si>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</si>
  <si>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</si>
  <si>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</si>
  <si>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</si>
  <si>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</si>
  <si>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</si>
  <si>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</si>
  <si>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</si>
  <si>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</si>
  <si>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</si>
  <si>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</si>
  <si>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</si>
  <si>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</si>
  <si>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</si>
  <si>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</si>
  <si>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</si>
  <si>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</si>
  <si>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</si>
  <si>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</si>
  <si>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</si>
  <si>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</si>
  <si>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</si>
  <si>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</si>
  <si>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</si>
  <si>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</si>
  <si>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</si>
  <si>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</si>
  <si>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</si>
  <si>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</si>
  <si>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</si>
  <si>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</si>
  <si>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</si>
  <si>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</si>
  <si>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</si>
  <si>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</si>
  <si>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</si>
  <si>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</si>
  <si>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</si>
  <si>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</si>
  <si>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</si>
  <si>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</si>
  <si>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</si>
  <si>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</si>
  <si>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</si>
  <si>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</si>
  <si>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</si>
  <si>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</si>
  <si>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</si>
  <si>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</si>
  <si>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</si>
  <si>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</si>
  <si>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</si>
  <si>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</si>
  <si>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</si>
  <si>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</si>
  <si>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</si>
  <si>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</si>
  <si>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</si>
  <si>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</si>
  <si>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</si>
  <si>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</si>
  <si>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</si>
  <si>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</si>
  <si>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</si>
  <si>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</si>
  <si>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</si>
  <si>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</si>
  <si>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</si>
  <si>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</si>
  <si>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</si>
  <si>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</si>
  <si>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</si>
  <si>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</si>
  <si>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</si>
  <si>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</si>
  <si>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</si>
  <si>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</si>
  <si>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</si>
  <si>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</si>
  <si>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</si>
  <si>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</si>
  <si>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</si>
  <si>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</si>
  <si>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</si>
  <si>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</si>
  <si>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</si>
  <si>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</si>
  <si>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</si>
  <si>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</si>
  <si>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</si>
  <si>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</si>
  <si>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</si>
  <si>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</si>
  <si>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</si>
  <si>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</si>
  <si>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</si>
  <si>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</si>
  <si>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</si>
  <si>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</si>
  <si>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</si>
  <si>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</si>
  <si>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</si>
  <si>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</si>
  <si>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</si>
  <si>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</si>
  <si>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</si>
  <si>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</si>
  <si>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</si>
  <si>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</si>
  <si>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</si>
  <si>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</si>
  <si>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</si>
  <si>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</si>
  <si>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</si>
  <si>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</si>
  <si>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</si>
  <si>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</si>
  <si>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</si>
  <si>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</si>
  <si>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</si>
  <si>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</si>
  <si>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</si>
  <si>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</si>
  <si>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</si>
  <si>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</si>
  <si>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</si>
  <si>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</si>
  <si>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</si>
  <si>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</si>
  <si>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</si>
  <si>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</si>
  <si>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</si>
  <si>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</si>
  <si>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</si>
  <si>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</si>
  <si>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</si>
  <si>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</si>
  <si>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</si>
  <si>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</si>
  <si>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</si>
  <si>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</si>
  <si>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</si>
  <si>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</si>
  <si>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</si>
  <si>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</si>
  <si>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</si>
  <si>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</si>
  <si>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</si>
  <si>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</si>
  <si>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</si>
  <si>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</si>
  <si>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</si>
  <si>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</si>
  <si>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</si>
  <si>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</si>
  <si>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</si>
  <si>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</si>
  <si>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</si>
  <si>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</si>
  <si>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</si>
  <si>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</si>
  <si>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</si>
  <si>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</si>
  <si>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</si>
  <si>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</si>
  <si>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</si>
  <si>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</si>
  <si>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</si>
  <si>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</si>
  <si>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</si>
  <si>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</si>
  <si>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</si>
  <si>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</si>
  <si>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</si>
  <si>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</si>
  <si>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</si>
  <si>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</si>
  <si>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</si>
  <si>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</si>
  <si>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</si>
  <si>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</si>
  <si>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</si>
  <si>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</si>
  <si>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</si>
  <si>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</si>
  <si>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</si>
  <si>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</si>
  <si>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</si>
  <si>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</si>
  <si>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</si>
  <si>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</si>
  <si>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</si>
  <si>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</si>
  <si>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</si>
  <si>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</si>
  <si>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</si>
  <si>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</si>
  <si>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</si>
  <si>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</si>
  <si>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</si>
  <si>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</si>
  <si>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</si>
  <si>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</si>
  <si>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</si>
  <si>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</si>
  <si>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</si>
  <si>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</si>
  <si>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</si>
  <si>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</si>
  <si>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</si>
  <si>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</si>
  <si>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</si>
  <si>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</si>
  <si>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</si>
  <si>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</si>
  <si>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</si>
  <si>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</si>
  <si>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</si>
  <si>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</si>
  <si>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</si>
  <si>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</si>
  <si>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</si>
  <si>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</si>
  <si>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</si>
  <si>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</si>
  <si>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</si>
  <si>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</si>
  <si>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</si>
  <si>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</si>
  <si>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</si>
  <si>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</si>
  <si>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</si>
  <si>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</si>
  <si>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</si>
  <si>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</si>
  <si>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</si>
  <si>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</si>
  <si>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</si>
  <si>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</si>
  <si>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</si>
  <si>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</si>
  <si>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</si>
  <si>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</si>
  <si>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</si>
  <si>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</si>
  <si>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</si>
  <si>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</si>
  <si>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</si>
  <si>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</si>
  <si>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</si>
  <si>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</si>
  <si>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</si>
  <si>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</si>
  <si>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</si>
  <si>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</si>
  <si>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</si>
  <si>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</si>
  <si>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</si>
  <si>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</si>
  <si>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</si>
  <si>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</si>
  <si>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</si>
  <si>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</si>
  <si>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</si>
  <si>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</si>
  <si>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</si>
  <si>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</si>
  <si>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</si>
  <si>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</si>
  <si>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</si>
  <si>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</si>
  <si>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</si>
  <si>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</si>
  <si>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</si>
  <si>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</si>
  <si>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</si>
  <si>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</si>
  <si>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</si>
  <si>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</si>
  <si>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</si>
  <si>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</si>
  <si>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</si>
  <si>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</si>
  <si>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</si>
  <si>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</si>
  <si>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</si>
  <si>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</si>
  <si>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</si>
  <si>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</si>
  <si>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</si>
  <si>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</si>
  <si>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</si>
  <si>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</si>
  <si>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</si>
  <si>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</si>
  <si>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</si>
  <si>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</si>
  <si>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</si>
  <si>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</si>
  <si>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</si>
  <si>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</si>
  <si>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</si>
  <si>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</si>
  <si>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</si>
  <si>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1ERA ADECUACION AL PRESUPUESTO DE EGRESOS PARA EL EJERCICIO FISCAL 2020</t>
  </si>
  <si>
    <t>1ERA ADECUACION  ENERO AL PRESUPUESTO   2020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</si>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</sst>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"/>
  <sheetViews>
    <sheetView tabSelected="1" topLeftCell="A381" workbookViewId="0">
      <selection activeCell="F405" sqref="F405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692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60" x14ac:dyDescent="0.25">
      <c r="A5" s="4" t="s">
        <v>2</v>
      </c>
      <c r="B5" s="4" t="s">
        <v>3</v>
      </c>
      <c r="C5" s="5" t="s">
        <v>694</v>
      </c>
      <c r="D5" s="6" t="s">
        <v>4</v>
      </c>
      <c r="E5" s="6" t="s">
        <v>5</v>
      </c>
      <c r="F5" s="7" t="s">
        <v>693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+D6/$D$402*100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+C7/$D$402*100</f>
        <v>1027.594341953064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95.622497678763878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931.97184427430011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2.3905624419690965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2.3905624419690965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151.0197980006611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+C24/$D$402*100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17.235955206597186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0.98491172609126776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117.69695126790651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6.8943820826388755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8.2075977174272321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+C36/$D$402*100</f>
        <v>167.33937093783678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115.89969454986824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46.658551504030328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4.781124883938193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9.562249767876386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+C51/$D$402*100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9.562249767876386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E54: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29564205.41</v>
      </c>
      <c r="D57" s="10">
        <f>D58+D73+D77+D80+D99+D112+D118+D129+D136</f>
        <v>0</v>
      </c>
      <c r="E57" s="10">
        <f>E58+E73+E77+E80+E99+E112+E118+E129+E136</f>
        <v>0</v>
      </c>
      <c r="F57" s="10">
        <f>F58+F73+F77+F80+F99+F112+F118+F129+F136</f>
        <v>29564205.41</v>
      </c>
      <c r="G57" s="10">
        <f>G58+G73+G77+G80+G99+G112+G118+G129+G136</f>
        <v>418.01740472891504</v>
      </c>
    </row>
    <row r="58" spans="1:7" ht="24" x14ac:dyDescent="0.25">
      <c r="A58" s="12" t="s">
        <v>103</v>
      </c>
      <c r="B58" s="13" t="s">
        <v>104</v>
      </c>
      <c r="C58" s="14">
        <f>SUM(C59:C72)</f>
        <v>2900000</v>
      </c>
      <c r="D58" s="14">
        <f t="shared" ref="D58:G58" si="7">SUM(D59:D72)</f>
        <v>0</v>
      </c>
      <c r="E58" s="14">
        <f t="shared" si="7"/>
        <v>0</v>
      </c>
      <c r="F58" s="14">
        <f t="shared" si="7"/>
        <v>2900000</v>
      </c>
      <c r="G58" s="14">
        <f t="shared" si="7"/>
        <v>18.56670163262665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+C59/$D$402*100</f>
        <v>0</v>
      </c>
    </row>
    <row r="60" spans="1:7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+C60/$D$402*100</f>
        <v>15.140228799137612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+C61/$D$402*100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+C62/$D$402*100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667000</v>
      </c>
      <c r="D64" s="18">
        <v>0</v>
      </c>
      <c r="E64" s="18">
        <v>0</v>
      </c>
      <c r="F64" s="18">
        <f t="shared" si="2"/>
        <v>667000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1068000</v>
      </c>
      <c r="D66" s="18">
        <v>0</v>
      </c>
      <c r="E66" s="18">
        <v>0</v>
      </c>
      <c r="F66" s="18">
        <f t="shared" si="2"/>
        <v>1068000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+C67/$D$402*100</f>
        <v>0</v>
      </c>
    </row>
    <row r="68" spans="1:7" x14ac:dyDescent="0.25">
      <c r="A68" s="16" t="s">
        <v>114</v>
      </c>
      <c r="B68" s="17" t="s">
        <v>115</v>
      </c>
      <c r="C68" s="18">
        <v>165000</v>
      </c>
      <c r="D68" s="18">
        <v>0</v>
      </c>
      <c r="E68" s="18">
        <v>0</v>
      </c>
      <c r="F68" s="18">
        <f t="shared" ref="F68:F111" si="9">C68+D68-E68</f>
        <v>165000</v>
      </c>
      <c r="G68" s="19">
        <f t="shared" si="8"/>
        <v>2.6296186861660065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0.79685414732303217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150000</v>
      </c>
      <c r="G73" s="15">
        <f t="shared" si="8"/>
        <v>2.3905624419690965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9"/>
        <v>90000</v>
      </c>
      <c r="G75" s="19">
        <f t="shared" si="8"/>
        <v>1.434337465181458</v>
      </c>
    </row>
    <row r="76" spans="1:7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9"/>
        <v>60000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+C77/$D$402*100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+C78/$D$402*100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+C79/$D$402*100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2856749.88</v>
      </c>
      <c r="D80" s="14">
        <f>SUM(D81:D98)</f>
        <v>0</v>
      </c>
      <c r="E80" s="14">
        <f>SUM(E81:E98)</f>
        <v>0</v>
      </c>
      <c r="F80" s="14">
        <f>SUM(F81:F98)</f>
        <v>2856749.88</v>
      </c>
      <c r="G80" s="14">
        <f>SUM(G81:G98)</f>
        <v>33.257088416067518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+C81/$D$402*100</f>
        <v>0</v>
      </c>
    </row>
    <row r="82" spans="1:7" x14ac:dyDescent="0.25">
      <c r="A82" s="16" t="s">
        <v>140</v>
      </c>
      <c r="B82" s="17" t="s">
        <v>141</v>
      </c>
      <c r="C82" s="18">
        <v>661500</v>
      </c>
      <c r="D82" s="18">
        <v>0</v>
      </c>
      <c r="E82" s="18">
        <v>0</v>
      </c>
      <c r="F82" s="18">
        <f t="shared" si="9"/>
        <v>661500</v>
      </c>
      <c r="G82" s="19">
        <f>+C82/$D$402*100</f>
        <v>10.542380369083716</v>
      </c>
    </row>
    <row r="83" spans="1:7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632</v>
      </c>
      <c r="C84" s="18">
        <v>480000</v>
      </c>
      <c r="D84" s="18">
        <v>0</v>
      </c>
      <c r="E84" s="18">
        <v>0</v>
      </c>
      <c r="F84" s="18">
        <f t="shared" si="9"/>
        <v>480000</v>
      </c>
      <c r="G84" s="19"/>
    </row>
    <row r="85" spans="1:7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9"/>
        <v>109976</v>
      </c>
      <c r="G86" s="19"/>
    </row>
    <row r="87" spans="1:7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9"/>
        <v>130000</v>
      </c>
      <c r="G88" s="19"/>
    </row>
    <row r="89" spans="1:7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9"/>
        <v>50000</v>
      </c>
      <c r="G90" s="19"/>
    </row>
    <row r="91" spans="1:7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451316.88</v>
      </c>
      <c r="D92" s="18">
        <v>0</v>
      </c>
      <c r="E92" s="18">
        <v>0</v>
      </c>
      <c r="F92" s="18">
        <f t="shared" si="9"/>
        <v>451316.88</v>
      </c>
      <c r="G92" s="19">
        <f t="shared" ref="G92:G98" si="11">+C92/$D$402*100</f>
        <v>7.1926745516978254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370000</v>
      </c>
      <c r="D94" s="18">
        <v>0</v>
      </c>
      <c r="E94" s="18">
        <v>0</v>
      </c>
      <c r="F94" s="18">
        <f t="shared" si="9"/>
        <v>370000</v>
      </c>
      <c r="G94" s="19">
        <f t="shared" si="11"/>
        <v>5.8967206901904383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92534</v>
      </c>
      <c r="D96" s="18">
        <v>0</v>
      </c>
      <c r="E96" s="18">
        <v>0</v>
      </c>
      <c r="F96" s="18">
        <f t="shared" si="9"/>
        <v>92534</v>
      </c>
      <c r="G96" s="19">
        <f t="shared" si="11"/>
        <v>1.4747220333677893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511423</v>
      </c>
      <c r="D98" s="18">
        <v>0</v>
      </c>
      <c r="E98" s="18">
        <v>0</v>
      </c>
      <c r="F98" s="18">
        <f t="shared" si="9"/>
        <v>511423</v>
      </c>
      <c r="G98" s="19">
        <f t="shared" si="11"/>
        <v>8.1505907717277424</v>
      </c>
    </row>
    <row r="99" spans="1:7" ht="24" x14ac:dyDescent="0.25">
      <c r="A99" s="12" t="s">
        <v>156</v>
      </c>
      <c r="B99" s="13" t="s">
        <v>157</v>
      </c>
      <c r="C99" s="14">
        <f>SUM(C100:C111)</f>
        <v>4000000</v>
      </c>
      <c r="D99" s="14">
        <f t="shared" ref="D99:F99" si="12">SUM(D100:D111)</f>
        <v>0</v>
      </c>
      <c r="E99" s="14">
        <f t="shared" si="12"/>
        <v>0</v>
      </c>
      <c r="F99" s="14">
        <f t="shared" si="12"/>
        <v>4000000</v>
      </c>
      <c r="G99" s="14">
        <f t="shared" ref="G99" si="13">SUM(G100:G109)</f>
        <v>61.517140173338085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+C100/$D$402*100</f>
        <v>0</v>
      </c>
    </row>
    <row r="101" spans="1:7" x14ac:dyDescent="0.25">
      <c r="A101" s="16" t="s">
        <v>160</v>
      </c>
      <c r="B101" s="17" t="s">
        <v>161</v>
      </c>
      <c r="C101" s="18">
        <v>35000</v>
      </c>
      <c r="D101" s="20">
        <v>0</v>
      </c>
      <c r="E101" s="20">
        <v>0</v>
      </c>
      <c r="F101" s="18">
        <f t="shared" si="9"/>
        <v>35000</v>
      </c>
      <c r="G101" s="19">
        <f t="shared" si="14"/>
        <v>0.55779790312612254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9"/>
        <v>60000</v>
      </c>
      <c r="G103" s="19">
        <f t="shared" si="14"/>
        <v>0.95622497678763874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9"/>
        <v>3765000</v>
      </c>
      <c r="G105" s="19">
        <f t="shared" si="14"/>
        <v>60.003117293424324</v>
      </c>
    </row>
    <row r="106" spans="1:7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641</v>
      </c>
      <c r="C107" s="18">
        <v>45000</v>
      </c>
      <c r="D107" s="18">
        <v>0</v>
      </c>
      <c r="E107" s="18">
        <v>0</v>
      </c>
      <c r="F107" s="18">
        <f t="shared" si="9"/>
        <v>45000</v>
      </c>
      <c r="G107" s="19"/>
    </row>
    <row r="108" spans="1:7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609</v>
      </c>
      <c r="C109" s="18">
        <v>75000</v>
      </c>
      <c r="D109" s="18">
        <v>0</v>
      </c>
      <c r="E109" s="18">
        <v>0</v>
      </c>
      <c r="F109" s="18">
        <f t="shared" si="9"/>
        <v>75000</v>
      </c>
      <c r="G109" s="19"/>
    </row>
    <row r="110" spans="1:7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643</v>
      </c>
      <c r="C111" s="18">
        <v>20000</v>
      </c>
      <c r="D111" s="18">
        <v>0</v>
      </c>
      <c r="E111" s="18">
        <v>0</v>
      </c>
      <c r="F111" s="18">
        <f t="shared" si="9"/>
        <v>20000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18150000</v>
      </c>
      <c r="D112" s="14">
        <f>SUM(D113:D117)</f>
        <v>0</v>
      </c>
      <c r="E112" s="14">
        <f>SUM(E113:E117)</f>
        <v>0</v>
      </c>
      <c r="F112" s="14">
        <f>SUM(F113:F117)</f>
        <v>18150000</v>
      </c>
      <c r="G112" s="15">
        <f t="shared" ref="G112:G117" si="15">+C112/$D$402*100</f>
        <v>289.2580554782607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18150000</v>
      </c>
      <c r="D114" s="18">
        <v>0</v>
      </c>
      <c r="E114" s="18">
        <v>0</v>
      </c>
      <c r="F114" s="18">
        <f t="shared" ref="F114:G196" si="16">C114+D114-E114</f>
        <v>18150000</v>
      </c>
      <c r="G114" s="19">
        <f t="shared" si="15"/>
        <v>289.2580554782607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300000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300000</v>
      </c>
      <c r="G118" s="14">
        <f t="shared" si="17"/>
        <v>4.7811248839381939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+C119/$D$402*100</f>
        <v>0</v>
      </c>
    </row>
    <row r="120" spans="1:7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16"/>
        <v>75000</v>
      </c>
      <c r="G120" s="19">
        <f t="shared" si="18"/>
        <v>1.1952812209845483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67500</v>
      </c>
      <c r="D122" s="18">
        <v>0</v>
      </c>
      <c r="E122" s="18">
        <v>0</v>
      </c>
      <c r="F122" s="18">
        <f t="shared" si="16"/>
        <v>67500</v>
      </c>
      <c r="G122" s="19">
        <f t="shared" si="18"/>
        <v>1.0757530988860935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16"/>
        <v>154500</v>
      </c>
      <c r="G124" s="19">
        <f t="shared" si="18"/>
        <v>2.4622793152281695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16"/>
        <v>3000</v>
      </c>
      <c r="G126" s="19">
        <f t="shared" si="18"/>
        <v>4.7811248839381933E-2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+C130/$D$402*100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+C131/$D$402*100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+C132/$D$402*100</f>
        <v>0</v>
      </c>
    </row>
    <row r="133" spans="1:7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+C133/$D$402*100</f>
        <v>0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+C134/$D$402*100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1207455.53</v>
      </c>
      <c r="D136" s="14">
        <f t="shared" ref="D136:G136" si="20">SUM(D137:D149)</f>
        <v>0</v>
      </c>
      <c r="E136" s="14">
        <f t="shared" si="20"/>
        <v>0</v>
      </c>
      <c r="F136" s="14">
        <f t="shared" si="20"/>
        <v>1207455.53</v>
      </c>
      <c r="G136" s="14">
        <f t="shared" si="20"/>
        <v>8.2467317027147544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+C137/$D$402*100</f>
        <v>0</v>
      </c>
    </row>
    <row r="138" spans="1:7" x14ac:dyDescent="0.25">
      <c r="A138" s="16" t="s">
        <v>221</v>
      </c>
      <c r="B138" s="17" t="s">
        <v>222</v>
      </c>
      <c r="C138" s="18">
        <v>360000</v>
      </c>
      <c r="D138" s="18">
        <v>0</v>
      </c>
      <c r="E138" s="18">
        <v>0</v>
      </c>
      <c r="F138" s="18">
        <f t="shared" si="16"/>
        <v>360000</v>
      </c>
      <c r="G138" s="19">
        <f t="shared" si="21"/>
        <v>5.737349860725832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16"/>
        <v>67888.53</v>
      </c>
      <c r="G140" s="19">
        <f t="shared" si="21"/>
        <v>1.0819451337232819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16"/>
        <v>89567</v>
      </c>
      <c r="G144" s="19">
        <f t="shared" si="21"/>
        <v>1.4274367082656405</v>
      </c>
    </row>
    <row r="145" spans="1:7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645</v>
      </c>
      <c r="C146" s="18">
        <v>600000</v>
      </c>
      <c r="D146" s="18">
        <v>0</v>
      </c>
      <c r="E146" s="18">
        <v>0</v>
      </c>
      <c r="F146" s="18">
        <f t="shared" si="16"/>
        <v>600000</v>
      </c>
      <c r="G146" s="19"/>
    </row>
    <row r="147" spans="1:7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16"/>
        <v>90000</v>
      </c>
      <c r="G148" s="19"/>
    </row>
    <row r="149" spans="1:7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+C149/$D$402*100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C151+C167+C180+C192+C203+C222+C233+C243+C251</f>
        <v>22930240.009999998</v>
      </c>
      <c r="D150" s="10">
        <f t="shared" ref="D150:F150" si="22">D151+D167+D180+D192+D203+D222+D233+D243+D251</f>
        <v>54224</v>
      </c>
      <c r="E150" s="10">
        <f t="shared" si="22"/>
        <v>54224</v>
      </c>
      <c r="F150" s="10">
        <f t="shared" si="22"/>
        <v>22930240.009999998</v>
      </c>
      <c r="G150" s="11">
        <f>+D150/$D$402*100</f>
        <v>0.86417238568888211</v>
      </c>
    </row>
    <row r="151" spans="1:7" x14ac:dyDescent="0.25">
      <c r="A151" s="12" t="s">
        <v>236</v>
      </c>
      <c r="B151" s="13" t="s">
        <v>237</v>
      </c>
      <c r="C151" s="14">
        <f>SUM(C152:C166)</f>
        <v>9050240.0099999998</v>
      </c>
      <c r="D151" s="14">
        <f t="shared" ref="D151:F151" si="23">SUM(D152:D166)</f>
        <v>20000</v>
      </c>
      <c r="E151" s="14">
        <f t="shared" si="23"/>
        <v>20000</v>
      </c>
      <c r="F151" s="14">
        <f t="shared" si="23"/>
        <v>9050240.0099999998</v>
      </c>
      <c r="G151" s="15">
        <f t="shared" ref="G151:G161" si="24">+C151/$D$402*100</f>
        <v>144.23442572474681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900000</v>
      </c>
      <c r="D153" s="18">
        <v>0</v>
      </c>
      <c r="E153" s="18">
        <v>20000</v>
      </c>
      <c r="F153" s="18">
        <f t="shared" si="16"/>
        <v>880000</v>
      </c>
      <c r="G153" s="19">
        <f t="shared" si="24"/>
        <v>14.34337465181458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16"/>
        <v>8045000</v>
      </c>
      <c r="G155" s="19">
        <f t="shared" si="24"/>
        <v>128.21383230427588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16"/>
        <v>3000</v>
      </c>
      <c r="G157" s="19">
        <f t="shared" si="24"/>
        <v>4.7811248839381933E-2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49500.01</v>
      </c>
      <c r="D161" s="18">
        <v>20000</v>
      </c>
      <c r="E161" s="18">
        <v>0</v>
      </c>
      <c r="F161" s="18">
        <f t="shared" si="16"/>
        <v>69500.010000000009</v>
      </c>
      <c r="G161" s="19">
        <f t="shared" si="24"/>
        <v>0.78888576522063136</v>
      </c>
    </row>
    <row r="162" spans="1:7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16"/>
        <v>41740</v>
      </c>
      <c r="G163" s="19"/>
    </row>
    <row r="164" spans="1:7" x14ac:dyDescent="0.25">
      <c r="A164" s="16">
        <v>3180</v>
      </c>
      <c r="B164" s="17" t="s">
        <v>686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16"/>
        <v>11000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+C166/$D$402*100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540000</v>
      </c>
      <c r="D167" s="14">
        <f t="shared" ref="D167:F167" si="25">SUM(D168:D179)</f>
        <v>0</v>
      </c>
      <c r="E167" s="14">
        <f t="shared" si="25"/>
        <v>0</v>
      </c>
      <c r="F167" s="14">
        <f t="shared" si="25"/>
        <v>540000</v>
      </c>
      <c r="G167" s="14">
        <f>SUM(G168:G179)</f>
        <v>4.9404957134027994</v>
      </c>
    </row>
    <row r="168" spans="1:7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</row>
    <row r="170" spans="1:7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613</v>
      </c>
      <c r="C171" s="20">
        <v>60000</v>
      </c>
      <c r="D171" s="20">
        <v>0</v>
      </c>
      <c r="E171" s="20">
        <v>0</v>
      </c>
      <c r="F171" s="20">
        <f>C171+D171-E171</f>
        <v>60000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+C172/$D$402*100</f>
        <v>0</v>
      </c>
    </row>
    <row r="173" spans="1:7" ht="24" x14ac:dyDescent="0.25">
      <c r="A173" s="16" t="s">
        <v>264</v>
      </c>
      <c r="B173" s="17" t="s">
        <v>265</v>
      </c>
      <c r="C173" s="18">
        <v>310000</v>
      </c>
      <c r="D173" s="18">
        <v>0</v>
      </c>
      <c r="E173" s="18">
        <v>0</v>
      </c>
      <c r="F173" s="18">
        <f t="shared" si="16"/>
        <v>310000</v>
      </c>
      <c r="G173" s="19">
        <f t="shared" si="26"/>
        <v>4.9404957134027994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650000</v>
      </c>
      <c r="D180" s="14">
        <f t="shared" ref="D180:F180" si="27">SUM(D181:D191)</f>
        <v>0</v>
      </c>
      <c r="E180" s="14">
        <f t="shared" si="27"/>
        <v>0</v>
      </c>
      <c r="F180" s="14">
        <f t="shared" si="27"/>
        <v>650000</v>
      </c>
      <c r="G180" s="15">
        <f t="shared" si="26"/>
        <v>10.35910391519942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16"/>
        <v>150000</v>
      </c>
      <c r="G182" s="19">
        <f t="shared" si="26"/>
        <v>2.3905624419690965</v>
      </c>
    </row>
    <row r="183" spans="1:7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652</v>
      </c>
      <c r="C184" s="18">
        <v>275000</v>
      </c>
      <c r="D184" s="18">
        <v>0</v>
      </c>
      <c r="E184" s="18">
        <v>0</v>
      </c>
      <c r="F184" s="18">
        <f t="shared" si="16"/>
        <v>275000</v>
      </c>
      <c r="G184" s="19"/>
    </row>
    <row r="185" spans="1:7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16"/>
        <v>25000</v>
      </c>
      <c r="G186" s="19"/>
    </row>
    <row r="187" spans="1:7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614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615</v>
      </c>
      <c r="C189" s="18">
        <v>135000</v>
      </c>
      <c r="D189" s="18">
        <v>0</v>
      </c>
      <c r="E189" s="18">
        <v>0</v>
      </c>
      <c r="F189" s="18">
        <f t="shared" si="16"/>
        <v>135000</v>
      </c>
      <c r="G189" s="19"/>
    </row>
    <row r="190" spans="1:7" x14ac:dyDescent="0.25">
      <c r="A190" s="16">
        <v>3370</v>
      </c>
      <c r="B190" s="17" t="s">
        <v>655</v>
      </c>
      <c r="C190" s="18"/>
      <c r="D190" s="20"/>
      <c r="E190" s="20"/>
      <c r="F190" s="18">
        <f t="shared" si="16"/>
        <v>0</v>
      </c>
      <c r="G190" s="19">
        <f t="shared" ref="G190:G198" si="28">+C190/$D$402*100</f>
        <v>0</v>
      </c>
    </row>
    <row r="191" spans="1:7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16"/>
        <v>65000</v>
      </c>
      <c r="G191" s="19">
        <f t="shared" si="28"/>
        <v>1.0359103915199419</v>
      </c>
    </row>
    <row r="192" spans="1:7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190000</v>
      </c>
      <c r="G192" s="15">
        <f t="shared" si="28"/>
        <v>3.0280457598275223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1.5937082946460643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0.79685414732303217</v>
      </c>
    </row>
    <row r="199" spans="1:7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+C201/$D$402*100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1850000</v>
      </c>
      <c r="D203" s="14">
        <f t="shared" ref="D203:F203" si="32">SUM(D204:D221)</f>
        <v>0</v>
      </c>
      <c r="E203" s="14">
        <f t="shared" si="32"/>
        <v>0</v>
      </c>
      <c r="F203" s="14">
        <f t="shared" si="32"/>
        <v>1850000</v>
      </c>
      <c r="G203" s="15">
        <f t="shared" si="30"/>
        <v>29.483603450952195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390000</v>
      </c>
      <c r="D205" s="18">
        <v>0</v>
      </c>
      <c r="E205" s="18">
        <v>0</v>
      </c>
      <c r="F205" s="18">
        <f t="shared" si="31"/>
        <v>390000</v>
      </c>
      <c r="G205" s="19">
        <f t="shared" si="30"/>
        <v>6.215462349119651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31"/>
        <v>150000</v>
      </c>
      <c r="G209" s="19">
        <f t="shared" si="30"/>
        <v>2.3905624419690965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1100000</v>
      </c>
      <c r="D213" s="18">
        <v>0</v>
      </c>
      <c r="E213" s="18">
        <v>0</v>
      </c>
      <c r="F213" s="18">
        <f t="shared" si="31"/>
        <v>1100000</v>
      </c>
      <c r="G213" s="19">
        <f t="shared" si="30"/>
        <v>17.530791241106709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31"/>
        <v>170000</v>
      </c>
      <c r="G217" s="19">
        <f t="shared" si="30"/>
        <v>2.7093041008983096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31"/>
        <v>15000</v>
      </c>
      <c r="G219" s="19">
        <f t="shared" si="30"/>
        <v>0.23905624419690968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31"/>
        <v>25000</v>
      </c>
      <c r="G221" s="19">
        <f t="shared" si="30"/>
        <v>0.39842707366151608</v>
      </c>
    </row>
    <row r="222" spans="1:7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1100000</v>
      </c>
      <c r="G222" s="15">
        <f t="shared" si="30"/>
        <v>17.530791241106709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31"/>
        <v>325000</v>
      </c>
      <c r="G224" s="19">
        <f t="shared" si="30"/>
        <v>5.1795519575997098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31"/>
        <v>300000</v>
      </c>
      <c r="G225" s="19">
        <f t="shared" si="30"/>
        <v>4.781124883938193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31"/>
        <v>200000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+C229/$D$402*100</f>
        <v>0</v>
      </c>
    </row>
    <row r="230" spans="1:7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31"/>
        <v>275000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+C231/$D$402*100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>+C232/$D$402*100</f>
        <v>0</v>
      </c>
    </row>
    <row r="233" spans="1:7" x14ac:dyDescent="0.25">
      <c r="A233" s="12" t="s">
        <v>351</v>
      </c>
      <c r="B233" s="13" t="s">
        <v>352</v>
      </c>
      <c r="C233" s="14">
        <f>SUM(C234:C242)</f>
        <v>150000</v>
      </c>
      <c r="D233" s="14">
        <f t="shared" ref="D233:F233" si="34">SUM(D234:D242)</f>
        <v>0</v>
      </c>
      <c r="E233" s="14">
        <f t="shared" si="34"/>
        <v>0</v>
      </c>
      <c r="F233" s="14">
        <f t="shared" si="34"/>
        <v>150000</v>
      </c>
      <c r="G233" s="15">
        <f>+C233/$D$402*100</f>
        <v>2.3905624419690965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+C234/$D$402*100</f>
        <v>0</v>
      </c>
    </row>
    <row r="235" spans="1:7" x14ac:dyDescent="0.25">
      <c r="A235" s="16" t="s">
        <v>355</v>
      </c>
      <c r="B235" s="17" t="s">
        <v>356</v>
      </c>
      <c r="C235" s="18">
        <v>35000</v>
      </c>
      <c r="D235" s="18">
        <v>0</v>
      </c>
      <c r="E235" s="18">
        <v>0</v>
      </c>
      <c r="F235" s="18">
        <f t="shared" si="31"/>
        <v>35000</v>
      </c>
      <c r="G235" s="19">
        <f>+C235/$D$402*100</f>
        <v>0.55779790312612254</v>
      </c>
    </row>
    <row r="236" spans="1:7" x14ac:dyDescent="0.25">
      <c r="A236" s="16">
        <v>3720</v>
      </c>
      <c r="B236" s="17" t="s">
        <v>695</v>
      </c>
      <c r="C236" s="18"/>
      <c r="D236" s="18"/>
      <c r="E236" s="18"/>
      <c r="F236" s="18"/>
      <c r="G236" s="19"/>
    </row>
    <row r="237" spans="1:7" x14ac:dyDescent="0.25">
      <c r="A237" s="16">
        <v>3721</v>
      </c>
      <c r="B237" s="17" t="s">
        <v>696</v>
      </c>
      <c r="C237" s="18">
        <v>15000</v>
      </c>
      <c r="D237" s="18"/>
      <c r="E237" s="18"/>
      <c r="F237" s="18">
        <f t="shared" si="31"/>
        <v>15000</v>
      </c>
      <c r="G237" s="19"/>
    </row>
    <row r="238" spans="1:7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+C238/$D$402*100</f>
        <v>0</v>
      </c>
    </row>
    <row r="239" spans="1:7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31"/>
        <v>70000</v>
      </c>
      <c r="G239" s="19">
        <f>+C239/$D$402*100</f>
        <v>1.1155958062522451</v>
      </c>
    </row>
    <row r="240" spans="1:7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31"/>
        <v>0</v>
      </c>
      <c r="G240" s="19">
        <f>+C240/$D$402*100</f>
        <v>0</v>
      </c>
    </row>
    <row r="241" spans="1:7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7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31"/>
        <v>30000</v>
      </c>
      <c r="G242" s="19"/>
    </row>
    <row r="243" spans="1:7" x14ac:dyDescent="0.25">
      <c r="A243" s="12" t="s">
        <v>363</v>
      </c>
      <c r="B243" s="13" t="s">
        <v>364</v>
      </c>
      <c r="C243" s="14">
        <f>SUM(C244:C250)</f>
        <v>7100000</v>
      </c>
      <c r="D243" s="14">
        <f t="shared" ref="D243:F243" si="35">SUM(D244:D250)</f>
        <v>30000</v>
      </c>
      <c r="E243" s="14">
        <f t="shared" si="35"/>
        <v>30000</v>
      </c>
      <c r="F243" s="14">
        <f t="shared" si="35"/>
        <v>7100000</v>
      </c>
      <c r="G243" s="15">
        <f>+C243/$D$402*100</f>
        <v>113.15328891987058</v>
      </c>
    </row>
    <row r="244" spans="1:7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+C244/$D$402*100</f>
        <v>0</v>
      </c>
    </row>
    <row r="245" spans="1:7" x14ac:dyDescent="0.25">
      <c r="A245" s="16" t="s">
        <v>367</v>
      </c>
      <c r="B245" s="17" t="s">
        <v>368</v>
      </c>
      <c r="C245" s="18">
        <v>700000</v>
      </c>
      <c r="D245" s="18">
        <v>0</v>
      </c>
      <c r="E245" s="18">
        <v>30000</v>
      </c>
      <c r="F245" s="18">
        <f t="shared" si="31"/>
        <v>670000</v>
      </c>
      <c r="G245" s="19">
        <f>+C245/$D$402*100</f>
        <v>11.155958062522451</v>
      </c>
    </row>
    <row r="246" spans="1:7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+C246/$D$402*100</f>
        <v>0</v>
      </c>
    </row>
    <row r="247" spans="1:7" x14ac:dyDescent="0.25">
      <c r="A247" s="16" t="s">
        <v>371</v>
      </c>
      <c r="B247" s="17" t="s">
        <v>372</v>
      </c>
      <c r="C247" s="18">
        <v>5850000</v>
      </c>
      <c r="D247" s="18">
        <v>30000</v>
      </c>
      <c r="E247" s="18">
        <v>0</v>
      </c>
      <c r="F247" s="18">
        <f t="shared" ref="F247:F292" si="36">C247+D247-E247</f>
        <v>5880000</v>
      </c>
      <c r="G247" s="19">
        <f>+C247/$D$402*100</f>
        <v>93.231935236794769</v>
      </c>
    </row>
    <row r="248" spans="1:7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7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36"/>
        <v>250000</v>
      </c>
      <c r="G249" s="19"/>
    </row>
    <row r="250" spans="1:7" x14ac:dyDescent="0.25">
      <c r="A250" s="16">
        <v>3842</v>
      </c>
      <c r="B250" s="17" t="s">
        <v>697</v>
      </c>
      <c r="C250" s="18">
        <v>300000</v>
      </c>
      <c r="D250" s="18"/>
      <c r="E250" s="18"/>
      <c r="F250" s="18">
        <f t="shared" si="36"/>
        <v>300000</v>
      </c>
      <c r="G250" s="19"/>
    </row>
    <row r="251" spans="1:7" x14ac:dyDescent="0.25">
      <c r="A251" s="12" t="s">
        <v>373</v>
      </c>
      <c r="B251" s="13" t="s">
        <v>374</v>
      </c>
      <c r="C251" s="14">
        <f>SUM(C252:C269)</f>
        <v>2300000</v>
      </c>
      <c r="D251" s="14">
        <f t="shared" ref="D251:F251" si="37">SUM(D252:D269)</f>
        <v>4224</v>
      </c>
      <c r="E251" s="14">
        <f t="shared" si="37"/>
        <v>4224</v>
      </c>
      <c r="F251" s="14">
        <f t="shared" si="37"/>
        <v>2300000</v>
      </c>
      <c r="G251" s="15">
        <f>+C251/$D$402*100</f>
        <v>36.655290776859481</v>
      </c>
    </row>
    <row r="252" spans="1:7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+C252/$D$402*100</f>
        <v>0</v>
      </c>
    </row>
    <row r="253" spans="1:7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36"/>
        <v>50000</v>
      </c>
      <c r="G253" s="19">
        <f>+C253/$D$402*100</f>
        <v>0.79685414732303217</v>
      </c>
    </row>
    <row r="254" spans="1:7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+C254/$D$402*100</f>
        <v>0</v>
      </c>
    </row>
    <row r="255" spans="1:7" x14ac:dyDescent="0.25">
      <c r="A255" s="16" t="s">
        <v>381</v>
      </c>
      <c r="B255" s="17" t="s">
        <v>382</v>
      </c>
      <c r="C255" s="18">
        <v>350000</v>
      </c>
      <c r="D255" s="18">
        <v>4224</v>
      </c>
      <c r="E255" s="18">
        <v>0</v>
      </c>
      <c r="F255" s="18">
        <f t="shared" si="36"/>
        <v>354224</v>
      </c>
      <c r="G255" s="19">
        <f>+C255/$D$402*100</f>
        <v>5.5779790312612256</v>
      </c>
    </row>
    <row r="256" spans="1:7" x14ac:dyDescent="0.25">
      <c r="A256" s="16">
        <v>3923</v>
      </c>
      <c r="B256" s="17" t="s">
        <v>390</v>
      </c>
      <c r="C256" s="18">
        <v>250000</v>
      </c>
      <c r="D256" s="18"/>
      <c r="E256" s="18">
        <v>4224</v>
      </c>
      <c r="F256" s="18">
        <f t="shared" si="36"/>
        <v>245776</v>
      </c>
      <c r="G256" s="19"/>
    </row>
    <row r="257" spans="1:7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0</v>
      </c>
      <c r="F257" s="18">
        <f t="shared" si="36"/>
        <v>1650000</v>
      </c>
      <c r="G257" s="19">
        <f t="shared" ref="G257:G269" si="38">+C257/$D$402*100</f>
        <v>26.296186861660065</v>
      </c>
    </row>
    <row r="258" spans="1:7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36"/>
        <v>0</v>
      </c>
      <c r="G258" s="19">
        <f t="shared" si="38"/>
        <v>0</v>
      </c>
    </row>
    <row r="259" spans="1:7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36"/>
        <v>0</v>
      </c>
      <c r="G259" s="19">
        <f t="shared" si="38"/>
        <v>0</v>
      </c>
    </row>
    <row r="260" spans="1:7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36"/>
        <v>0</v>
      </c>
      <c r="G260" s="19">
        <f t="shared" si="38"/>
        <v>0</v>
      </c>
    </row>
    <row r="261" spans="1:7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 t="shared" si="38"/>
        <v>0</v>
      </c>
    </row>
    <row r="262" spans="1:7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36"/>
        <v>0</v>
      </c>
      <c r="G262" s="19">
        <f t="shared" si="38"/>
        <v>0</v>
      </c>
    </row>
    <row r="263" spans="1:7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 t="shared" si="38"/>
        <v>0</v>
      </c>
    </row>
    <row r="264" spans="1:7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7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 t="shared" si="38"/>
        <v>0</v>
      </c>
    </row>
    <row r="266" spans="1:7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7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 t="shared" si="38"/>
        <v>0</v>
      </c>
    </row>
    <row r="268" spans="1:7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7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36"/>
        <v>0</v>
      </c>
      <c r="G269" s="19">
        <f t="shared" si="38"/>
        <v>0</v>
      </c>
    </row>
    <row r="270" spans="1:7" ht="24" x14ac:dyDescent="0.25">
      <c r="A270" s="8" t="s">
        <v>408</v>
      </c>
      <c r="B270" s="9" t="s">
        <v>409</v>
      </c>
      <c r="C270" s="10">
        <f>C271+C277+C288</f>
        <v>28934979.98</v>
      </c>
      <c r="D270" s="10">
        <f t="shared" ref="D270:F270" si="39">D271+D277+D288</f>
        <v>6220450</v>
      </c>
      <c r="E270" s="10">
        <f t="shared" si="39"/>
        <v>6220450</v>
      </c>
      <c r="F270" s="10">
        <f t="shared" si="39"/>
        <v>28934979.98</v>
      </c>
      <c r="G270" s="10">
        <f>G271+G277+G288</f>
        <v>362.00334838112707</v>
      </c>
    </row>
    <row r="271" spans="1:7" ht="24" x14ac:dyDescent="0.25">
      <c r="A271" s="12" t="s">
        <v>410</v>
      </c>
      <c r="B271" s="13" t="s">
        <v>411</v>
      </c>
      <c r="C271" s="14">
        <f>SUM(C272:C276)</f>
        <v>6220450</v>
      </c>
      <c r="D271" s="14">
        <f>SUM(D272:D276)</f>
        <v>6220450</v>
      </c>
      <c r="E271" s="14">
        <f>SUM(E272:E276)</f>
        <v>6220450</v>
      </c>
      <c r="F271" s="14">
        <f>SUM(F272:F276)</f>
        <v>6220450</v>
      </c>
      <c r="G271" s="15">
        <v>0</v>
      </c>
    </row>
    <row r="272" spans="1:7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 t="shared" ref="G272:G281" si="40">+C272/$D$402*100</f>
        <v>0</v>
      </c>
    </row>
    <row r="273" spans="1:7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36"/>
        <v>0</v>
      </c>
      <c r="G273" s="19">
        <f t="shared" si="40"/>
        <v>0</v>
      </c>
    </row>
    <row r="274" spans="1:7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 t="shared" si="40"/>
        <v>0</v>
      </c>
    </row>
    <row r="275" spans="1:7" ht="24" x14ac:dyDescent="0.25">
      <c r="A275" s="16" t="s">
        <v>418</v>
      </c>
      <c r="B275" s="17" t="s">
        <v>419</v>
      </c>
      <c r="C275" s="18">
        <v>6220450</v>
      </c>
      <c r="D275" s="18">
        <v>0</v>
      </c>
      <c r="E275" s="18">
        <v>6220450</v>
      </c>
      <c r="F275" s="18">
        <f t="shared" si="36"/>
        <v>0</v>
      </c>
      <c r="G275" s="19">
        <f t="shared" si="40"/>
        <v>99.135827614311125</v>
      </c>
    </row>
    <row r="276" spans="1:7" ht="24" x14ac:dyDescent="0.25">
      <c r="A276" s="16" t="s">
        <v>420</v>
      </c>
      <c r="B276" s="17" t="s">
        <v>421</v>
      </c>
      <c r="C276" s="18">
        <v>0</v>
      </c>
      <c r="D276" s="18">
        <v>6220450</v>
      </c>
      <c r="E276" s="18">
        <v>0</v>
      </c>
      <c r="F276" s="18">
        <f t="shared" si="36"/>
        <v>6220450</v>
      </c>
      <c r="G276" s="19">
        <f t="shared" si="40"/>
        <v>0</v>
      </c>
    </row>
    <row r="277" spans="1:7" x14ac:dyDescent="0.25">
      <c r="A277" s="12" t="s">
        <v>422</v>
      </c>
      <c r="B277" s="13" t="s">
        <v>423</v>
      </c>
      <c r="C277" s="14">
        <f>SUM(C278:C287)</f>
        <v>20000000</v>
      </c>
      <c r="D277" s="14">
        <f t="shared" ref="D277:F277" si="41">SUM(D278:D287)</f>
        <v>0</v>
      </c>
      <c r="E277" s="14">
        <f t="shared" si="41"/>
        <v>0</v>
      </c>
      <c r="F277" s="14">
        <f t="shared" si="41"/>
        <v>20000000</v>
      </c>
      <c r="G277" s="15">
        <f t="shared" si="40"/>
        <v>318.74165892921292</v>
      </c>
    </row>
    <row r="278" spans="1:7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 t="shared" si="40"/>
        <v>0</v>
      </c>
    </row>
    <row r="279" spans="1:7" x14ac:dyDescent="0.25">
      <c r="A279" s="16" t="s">
        <v>426</v>
      </c>
      <c r="B279" s="17" t="s">
        <v>427</v>
      </c>
      <c r="C279" s="18">
        <v>16000000</v>
      </c>
      <c r="D279" s="18">
        <v>0</v>
      </c>
      <c r="E279" s="18">
        <v>0</v>
      </c>
      <c r="F279" s="18">
        <f t="shared" si="36"/>
        <v>16000000</v>
      </c>
      <c r="G279" s="19">
        <f t="shared" si="40"/>
        <v>254.99332714337032</v>
      </c>
    </row>
    <row r="280" spans="1:7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36"/>
        <v>0</v>
      </c>
      <c r="G280" s="19">
        <f t="shared" si="40"/>
        <v>0</v>
      </c>
    </row>
    <row r="281" spans="1:7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36"/>
        <v>0</v>
      </c>
      <c r="G281" s="19">
        <f t="shared" si="40"/>
        <v>0</v>
      </c>
    </row>
    <row r="282" spans="1:7" x14ac:dyDescent="0.25">
      <c r="A282" s="16">
        <v>4430</v>
      </c>
      <c r="B282" s="17" t="s">
        <v>667</v>
      </c>
      <c r="C282" s="18"/>
      <c r="D282" s="18"/>
      <c r="E282" s="18"/>
      <c r="F282" s="18">
        <f t="shared" si="36"/>
        <v>0</v>
      </c>
      <c r="G282" s="19"/>
    </row>
    <row r="283" spans="1:7" x14ac:dyDescent="0.25">
      <c r="A283" s="16">
        <v>4431</v>
      </c>
      <c r="B283" s="17" t="s">
        <v>666</v>
      </c>
      <c r="C283" s="18">
        <v>3740000</v>
      </c>
      <c r="D283" s="18">
        <v>0</v>
      </c>
      <c r="E283" s="18">
        <v>0</v>
      </c>
      <c r="F283" s="18">
        <f t="shared" si="36"/>
        <v>3740000</v>
      </c>
      <c r="G283" s="19"/>
    </row>
    <row r="284" spans="1:7" x14ac:dyDescent="0.25">
      <c r="A284" s="16">
        <v>4450</v>
      </c>
      <c r="B284" s="17" t="s">
        <v>665</v>
      </c>
      <c r="C284" s="18"/>
      <c r="D284" s="18"/>
      <c r="E284" s="18"/>
      <c r="F284" s="18">
        <f t="shared" si="36"/>
        <v>0</v>
      </c>
      <c r="G284" s="19"/>
    </row>
    <row r="285" spans="1:7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36"/>
        <v>260000</v>
      </c>
      <c r="G285" s="19"/>
    </row>
    <row r="286" spans="1:7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7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36"/>
        <v>0</v>
      </c>
      <c r="G287" s="19"/>
    </row>
    <row r="288" spans="1:7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+C288/$D$402*100</f>
        <v>43.261689451914151</v>
      </c>
    </row>
    <row r="289" spans="1:7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+C289/$D$402*100</f>
        <v>0</v>
      </c>
    </row>
    <row r="290" spans="1:7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36"/>
        <v>2714529.98</v>
      </c>
      <c r="G290" s="19">
        <f>+C290/$D$402*100</f>
        <v>43.261689451914151</v>
      </c>
    </row>
    <row r="291" spans="1:7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+C291/$D$402*100</f>
        <v>0</v>
      </c>
    </row>
    <row r="292" spans="1:7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36"/>
        <v>0</v>
      </c>
      <c r="G292" s="19">
        <f>+C292/$D$402*100</f>
        <v>0</v>
      </c>
    </row>
    <row r="293" spans="1:7" x14ac:dyDescent="0.25">
      <c r="A293" s="8" t="s">
        <v>442</v>
      </c>
      <c r="B293" s="9" t="s">
        <v>443</v>
      </c>
      <c r="C293" s="10">
        <f>C294+C305+C314+C319+C322+C325+C340+C343+C346</f>
        <v>9460000</v>
      </c>
      <c r="D293" s="10">
        <f t="shared" ref="D293:F293" si="42">D294+D305+D314+D319+D322+D325+D340+D343+D346</f>
        <v>0</v>
      </c>
      <c r="E293" s="10">
        <f t="shared" si="42"/>
        <v>0</v>
      </c>
      <c r="F293" s="10">
        <f t="shared" si="42"/>
        <v>9460000</v>
      </c>
      <c r="G293" s="11">
        <f>+D293/$D$402*100</f>
        <v>0</v>
      </c>
    </row>
    <row r="294" spans="1:7" x14ac:dyDescent="0.25">
      <c r="A294" s="12" t="s">
        <v>444</v>
      </c>
      <c r="B294" s="13" t="s">
        <v>445</v>
      </c>
      <c r="C294" s="14">
        <f>SUM(C295:C304)</f>
        <v>1120000</v>
      </c>
      <c r="D294" s="14">
        <f t="shared" ref="D294:F294" si="43">SUM(D295:D304)</f>
        <v>0</v>
      </c>
      <c r="E294" s="14">
        <f t="shared" si="43"/>
        <v>0</v>
      </c>
      <c r="F294" s="14">
        <f t="shared" si="43"/>
        <v>1120000</v>
      </c>
      <c r="G294" s="14">
        <f t="shared" ref="G294" si="44">SUM(G295:G304)</f>
        <v>4.1436415660797676</v>
      </c>
    </row>
    <row r="295" spans="1:7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7" x14ac:dyDescent="0.25">
      <c r="A296" s="16">
        <v>5111</v>
      </c>
      <c r="B296" s="31" t="s">
        <v>619</v>
      </c>
      <c r="C296" s="20">
        <v>25000</v>
      </c>
      <c r="D296" s="20">
        <v>0</v>
      </c>
      <c r="E296" s="20">
        <v>0</v>
      </c>
      <c r="F296" s="20">
        <f>C296+D296-E296</f>
        <v>25000</v>
      </c>
      <c r="G296" s="19"/>
    </row>
    <row r="297" spans="1:7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7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45">C298+D298-E298</f>
        <v>15000</v>
      </c>
      <c r="G298" s="19"/>
    </row>
    <row r="299" spans="1:7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7" x14ac:dyDescent="0.25">
      <c r="A300" s="16">
        <v>5131</v>
      </c>
      <c r="B300" s="31" t="s">
        <v>690</v>
      </c>
      <c r="C300" s="20">
        <v>820000</v>
      </c>
      <c r="D300" s="20">
        <v>0</v>
      </c>
      <c r="E300" s="20"/>
      <c r="F300" s="20">
        <f t="shared" si="45"/>
        <v>820000</v>
      </c>
      <c r="G300" s="19"/>
    </row>
    <row r="301" spans="1:7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 t="shared" ref="G301:G307" si="46">+C301/$D$402*100</f>
        <v>0</v>
      </c>
    </row>
    <row r="302" spans="1:7" ht="24" x14ac:dyDescent="0.25">
      <c r="A302" s="16" t="s">
        <v>448</v>
      </c>
      <c r="B302" s="17" t="s">
        <v>449</v>
      </c>
      <c r="C302" s="18">
        <v>246000</v>
      </c>
      <c r="D302" s="18">
        <v>0</v>
      </c>
      <c r="E302" s="18">
        <v>0</v>
      </c>
      <c r="F302" s="18">
        <f>C302+D302-E302</f>
        <v>246000</v>
      </c>
      <c r="G302" s="19">
        <f t="shared" si="46"/>
        <v>3.9205224048293186</v>
      </c>
    </row>
    <row r="303" spans="1:7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 t="shared" si="46"/>
        <v>0</v>
      </c>
    </row>
    <row r="304" spans="1:7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 t="shared" si="46"/>
        <v>0.22311916125044903</v>
      </c>
    </row>
    <row r="305" spans="1:7" x14ac:dyDescent="0.25">
      <c r="A305" s="12" t="s">
        <v>454</v>
      </c>
      <c r="B305" s="13" t="s">
        <v>455</v>
      </c>
      <c r="C305" s="14">
        <f>SUM(C306:C313)</f>
        <v>430000</v>
      </c>
      <c r="D305" s="14">
        <f t="shared" ref="D305:F305" si="47">SUM(D306:D313)</f>
        <v>0</v>
      </c>
      <c r="E305" s="14">
        <f t="shared" si="47"/>
        <v>0</v>
      </c>
      <c r="F305" s="14">
        <f t="shared" si="47"/>
        <v>430000</v>
      </c>
      <c r="G305" s="19">
        <f t="shared" si="46"/>
        <v>6.8529456669780773</v>
      </c>
    </row>
    <row r="306" spans="1:7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 t="shared" si="46"/>
        <v>0</v>
      </c>
    </row>
    <row r="307" spans="1:7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 t="shared" si="46"/>
        <v>0</v>
      </c>
    </row>
    <row r="308" spans="1:7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7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48">C309+D309-E309</f>
        <v>0</v>
      </c>
      <c r="G309" s="19"/>
    </row>
    <row r="310" spans="1:7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7" x14ac:dyDescent="0.25">
      <c r="A311" s="16">
        <v>5231</v>
      </c>
      <c r="B311" s="17" t="s">
        <v>676</v>
      </c>
      <c r="C311" s="18">
        <v>110000</v>
      </c>
      <c r="D311" s="18">
        <v>0</v>
      </c>
      <c r="E311" s="18">
        <v>0</v>
      </c>
      <c r="F311" s="18">
        <f t="shared" si="48"/>
        <v>110000</v>
      </c>
      <c r="G311" s="19"/>
    </row>
    <row r="312" spans="1:7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7" x14ac:dyDescent="0.25">
      <c r="A313" s="16">
        <v>5291</v>
      </c>
      <c r="B313" s="17" t="s">
        <v>678</v>
      </c>
      <c r="C313" s="18">
        <v>320000</v>
      </c>
      <c r="D313" s="18">
        <v>0</v>
      </c>
      <c r="E313" s="18">
        <v>0</v>
      </c>
      <c r="F313" s="18">
        <f t="shared" si="48"/>
        <v>320000</v>
      </c>
      <c r="G313" s="19"/>
    </row>
    <row r="314" spans="1:7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 t="shared" ref="G314:G327" si="49">+C314/$D$402*100</f>
        <v>0.79685414732303217</v>
      </c>
    </row>
    <row r="315" spans="1:7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 t="shared" si="49"/>
        <v>0</v>
      </c>
    </row>
    <row r="316" spans="1:7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 t="shared" si="49"/>
        <v>0</v>
      </c>
    </row>
    <row r="317" spans="1:7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 t="shared" si="49"/>
        <v>0</v>
      </c>
    </row>
    <row r="318" spans="1:7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 t="shared" si="49"/>
        <v>0.79685414732303217</v>
      </c>
    </row>
    <row r="319" spans="1:7" x14ac:dyDescent="0.25">
      <c r="A319" s="12" t="s">
        <v>470</v>
      </c>
      <c r="B319" s="13" t="s">
        <v>471</v>
      </c>
      <c r="C319" s="14">
        <f>SUM(C320:C321)</f>
        <v>6000000</v>
      </c>
      <c r="D319" s="14">
        <f>SUM(D320:D321)</f>
        <v>0</v>
      </c>
      <c r="E319" s="14">
        <f>SUM(E320:E321)</f>
        <v>0</v>
      </c>
      <c r="F319" s="14">
        <f>SUM(F320:F321)</f>
        <v>6000000</v>
      </c>
      <c r="G319" s="19">
        <f t="shared" si="49"/>
        <v>95.622497678763878</v>
      </c>
    </row>
    <row r="320" spans="1:7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 t="shared" si="49"/>
        <v>0</v>
      </c>
    </row>
    <row r="321" spans="1:7" x14ac:dyDescent="0.25">
      <c r="A321" s="16" t="s">
        <v>474</v>
      </c>
      <c r="B321" s="17" t="s">
        <v>475</v>
      </c>
      <c r="C321" s="18">
        <v>6000000</v>
      </c>
      <c r="D321" s="18">
        <v>0</v>
      </c>
      <c r="E321" s="18"/>
      <c r="F321" s="18">
        <f>C321+D321-E321</f>
        <v>6000000</v>
      </c>
      <c r="G321" s="19">
        <f t="shared" si="49"/>
        <v>95.622497678763878</v>
      </c>
    </row>
    <row r="322" spans="1:7" x14ac:dyDescent="0.25">
      <c r="A322" s="12" t="s">
        <v>476</v>
      </c>
      <c r="B322" s="13" t="s">
        <v>477</v>
      </c>
      <c r="C322" s="14">
        <f>SUM(C323:C324)</f>
        <v>1500000</v>
      </c>
      <c r="D322" s="14">
        <f>SUM(D323:D324)</f>
        <v>0</v>
      </c>
      <c r="E322" s="14">
        <f>SUM(E323:E324)</f>
        <v>0</v>
      </c>
      <c r="F322" s="14">
        <f>SUM(F323:F324)</f>
        <v>1500000</v>
      </c>
      <c r="G322" s="19">
        <f t="shared" si="49"/>
        <v>23.90562441969097</v>
      </c>
    </row>
    <row r="323" spans="1:7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 t="shared" si="49"/>
        <v>0</v>
      </c>
    </row>
    <row r="324" spans="1:7" x14ac:dyDescent="0.25">
      <c r="A324" s="16" t="s">
        <v>480</v>
      </c>
      <c r="B324" s="17" t="s">
        <v>481</v>
      </c>
      <c r="C324" s="18">
        <v>1500000</v>
      </c>
      <c r="D324" s="20">
        <v>0</v>
      </c>
      <c r="E324" s="20">
        <v>0</v>
      </c>
      <c r="F324" s="18">
        <f>C324+D324-E324</f>
        <v>1500000</v>
      </c>
      <c r="G324" s="19">
        <f t="shared" si="49"/>
        <v>23.90562441969097</v>
      </c>
    </row>
    <row r="325" spans="1:7" x14ac:dyDescent="0.25">
      <c r="A325" s="12" t="s">
        <v>482</v>
      </c>
      <c r="B325" s="13" t="s">
        <v>483</v>
      </c>
      <c r="C325" s="14">
        <f>SUM(C326:C339)</f>
        <v>310000</v>
      </c>
      <c r="D325" s="14">
        <f>SUM(D326:D339)</f>
        <v>0</v>
      </c>
      <c r="E325" s="14">
        <f>SUM(E326:E339)</f>
        <v>0</v>
      </c>
      <c r="F325" s="14">
        <f>SUM(F326:F339)</f>
        <v>310000</v>
      </c>
      <c r="G325" s="19">
        <f t="shared" si="49"/>
        <v>4.9404957134027994</v>
      </c>
    </row>
    <row r="326" spans="1:7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si="49"/>
        <v>0</v>
      </c>
    </row>
    <row r="327" spans="1:7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49"/>
        <v>0</v>
      </c>
    </row>
    <row r="328" spans="1:7" x14ac:dyDescent="0.25">
      <c r="A328" s="16">
        <v>5630</v>
      </c>
      <c r="B328" s="17" t="s">
        <v>679</v>
      </c>
      <c r="C328" s="18"/>
      <c r="D328" s="18"/>
      <c r="E328" s="18"/>
      <c r="F328" s="18"/>
      <c r="G328" s="19"/>
    </row>
    <row r="329" spans="1:7" x14ac:dyDescent="0.25">
      <c r="A329" s="16">
        <v>5631</v>
      </c>
      <c r="B329" s="17" t="s">
        <v>680</v>
      </c>
      <c r="C329" s="18">
        <v>40000</v>
      </c>
      <c r="D329" s="18">
        <v>0</v>
      </c>
      <c r="E329" s="18">
        <v>0</v>
      </c>
      <c r="F329" s="18">
        <f t="shared" ref="F329" si="50">C329+D329-E329</f>
        <v>40000</v>
      </c>
      <c r="G329" s="19"/>
    </row>
    <row r="330" spans="1:7" ht="24" x14ac:dyDescent="0.25">
      <c r="A330" s="16">
        <v>5640</v>
      </c>
      <c r="B330" s="17" t="s">
        <v>488</v>
      </c>
      <c r="C330" s="18">
        <v>0</v>
      </c>
      <c r="D330" s="18">
        <v>0</v>
      </c>
      <c r="E330" s="18">
        <v>0</v>
      </c>
      <c r="F330" s="18">
        <f>C330+D330-E330</f>
        <v>0</v>
      </c>
      <c r="G330" s="19"/>
    </row>
    <row r="331" spans="1:7" ht="24" x14ac:dyDescent="0.25">
      <c r="A331" s="16">
        <v>5641</v>
      </c>
      <c r="B331" s="17" t="s">
        <v>682</v>
      </c>
      <c r="C331" s="18">
        <v>25000</v>
      </c>
      <c r="D331" s="18">
        <v>0</v>
      </c>
      <c r="E331" s="18">
        <v>0</v>
      </c>
      <c r="F331" s="18">
        <f>C331+D331-E331</f>
        <v>25000</v>
      </c>
      <c r="G331" s="19"/>
    </row>
    <row r="332" spans="1:7" x14ac:dyDescent="0.25">
      <c r="A332" s="16">
        <v>5650</v>
      </c>
      <c r="B332" s="17" t="s">
        <v>681</v>
      </c>
      <c r="C332" s="18"/>
      <c r="D332" s="18"/>
      <c r="E332" s="18"/>
      <c r="F332" s="18"/>
      <c r="G332" s="19"/>
    </row>
    <row r="333" spans="1:7" x14ac:dyDescent="0.25">
      <c r="A333" s="16">
        <v>5651</v>
      </c>
      <c r="B333" s="17" t="s">
        <v>684</v>
      </c>
      <c r="C333" s="18">
        <v>30000</v>
      </c>
      <c r="D333" s="18">
        <v>0</v>
      </c>
      <c r="E333" s="18">
        <v>0</v>
      </c>
      <c r="F333" s="18">
        <f t="shared" ref="F333:F335" si="51">C333+D333-E333</f>
        <v>30000</v>
      </c>
      <c r="G333" s="19"/>
    </row>
    <row r="334" spans="1:7" ht="24" x14ac:dyDescent="0.25">
      <c r="A334" s="16">
        <v>5660</v>
      </c>
      <c r="B334" s="17" t="s">
        <v>683</v>
      </c>
      <c r="C334" s="18"/>
      <c r="D334" s="18"/>
      <c r="E334" s="18"/>
      <c r="F334" s="18"/>
      <c r="G334" s="19"/>
    </row>
    <row r="335" spans="1:7" ht="24" x14ac:dyDescent="0.25">
      <c r="A335" s="16">
        <v>5661</v>
      </c>
      <c r="B335" s="17" t="s">
        <v>685</v>
      </c>
      <c r="C335" s="18">
        <v>50000</v>
      </c>
      <c r="D335" s="18">
        <v>0</v>
      </c>
      <c r="E335" s="18">
        <v>0</v>
      </c>
      <c r="F335" s="18">
        <f t="shared" si="51"/>
        <v>50000</v>
      </c>
      <c r="G335" s="19"/>
    </row>
    <row r="336" spans="1:7" x14ac:dyDescent="0.25">
      <c r="A336" s="16" t="s">
        <v>489</v>
      </c>
      <c r="B336" s="17" t="s">
        <v>490</v>
      </c>
      <c r="C336" s="18"/>
      <c r="D336" s="18"/>
      <c r="E336" s="18">
        <v>0</v>
      </c>
      <c r="F336" s="18"/>
      <c r="G336" s="19">
        <f t="shared" ref="G336:G350" si="52">+C336/$D$402*100</f>
        <v>0</v>
      </c>
    </row>
    <row r="337" spans="1:7" x14ac:dyDescent="0.25">
      <c r="A337" s="16" t="s">
        <v>491</v>
      </c>
      <c r="B337" s="17" t="s">
        <v>492</v>
      </c>
      <c r="C337" s="18">
        <v>165000</v>
      </c>
      <c r="D337" s="18">
        <v>0</v>
      </c>
      <c r="E337" s="18">
        <v>0</v>
      </c>
      <c r="F337" s="18">
        <f>C337+D337-E337</f>
        <v>165000</v>
      </c>
      <c r="G337" s="19">
        <f t="shared" si="52"/>
        <v>2.6296186861660065</v>
      </c>
    </row>
    <row r="338" spans="1:7" x14ac:dyDescent="0.25">
      <c r="A338" s="16" t="s">
        <v>493</v>
      </c>
      <c r="B338" s="17" t="s">
        <v>494</v>
      </c>
      <c r="C338" s="18"/>
      <c r="D338" s="18"/>
      <c r="E338" s="18"/>
      <c r="F338" s="18"/>
      <c r="G338" s="19">
        <f t="shared" si="52"/>
        <v>0</v>
      </c>
    </row>
    <row r="339" spans="1:7" x14ac:dyDescent="0.25">
      <c r="A339" s="16" t="s">
        <v>495</v>
      </c>
      <c r="B339" s="17" t="s">
        <v>496</v>
      </c>
      <c r="C339" s="18">
        <v>0</v>
      </c>
      <c r="D339" s="18">
        <v>0</v>
      </c>
      <c r="E339" s="18">
        <v>0</v>
      </c>
      <c r="F339" s="18">
        <f>C339+D339-E339</f>
        <v>0</v>
      </c>
      <c r="G339" s="19">
        <f t="shared" si="52"/>
        <v>0</v>
      </c>
    </row>
    <row r="340" spans="1:7" x14ac:dyDescent="0.25">
      <c r="A340" s="12" t="s">
        <v>497</v>
      </c>
      <c r="B340" s="13" t="s">
        <v>498</v>
      </c>
      <c r="C340" s="18">
        <f>SUM(C341:C342)</f>
        <v>0</v>
      </c>
      <c r="D340" s="18">
        <f>SUM(D341:D342)</f>
        <v>0</v>
      </c>
      <c r="E340" s="18">
        <f>SUM(E341:E342)</f>
        <v>0</v>
      </c>
      <c r="F340" s="18">
        <f>SUM(F341:F342)</f>
        <v>0</v>
      </c>
      <c r="G340" s="15">
        <f t="shared" si="52"/>
        <v>0</v>
      </c>
    </row>
    <row r="341" spans="1:7" x14ac:dyDescent="0.25">
      <c r="A341" s="16" t="s">
        <v>499</v>
      </c>
      <c r="B341" s="17" t="s">
        <v>500</v>
      </c>
      <c r="C341" s="18"/>
      <c r="D341" s="18"/>
      <c r="E341" s="18"/>
      <c r="F341" s="18"/>
      <c r="G341" s="19">
        <f t="shared" si="52"/>
        <v>0</v>
      </c>
    </row>
    <row r="342" spans="1:7" x14ac:dyDescent="0.25">
      <c r="A342" s="16" t="s">
        <v>501</v>
      </c>
      <c r="B342" s="17" t="s">
        <v>502</v>
      </c>
      <c r="C342" s="18">
        <v>0</v>
      </c>
      <c r="D342" s="18">
        <v>0</v>
      </c>
      <c r="E342" s="18">
        <v>0</v>
      </c>
      <c r="F342" s="18">
        <f>C342+D342-E342</f>
        <v>0</v>
      </c>
      <c r="G342" s="19">
        <f t="shared" si="52"/>
        <v>0</v>
      </c>
    </row>
    <row r="343" spans="1:7" x14ac:dyDescent="0.25">
      <c r="A343" s="12" t="s">
        <v>503</v>
      </c>
      <c r="B343" s="13" t="s">
        <v>504</v>
      </c>
      <c r="C343" s="18">
        <f>SUM(C344:C345)</f>
        <v>0</v>
      </c>
      <c r="D343" s="18">
        <f>SUM(D344:D345)</f>
        <v>0</v>
      </c>
      <c r="E343" s="18">
        <f>SUM(E344:E345)</f>
        <v>0</v>
      </c>
      <c r="F343" s="18">
        <f>SUM(F344:F345)</f>
        <v>0</v>
      </c>
      <c r="G343" s="15">
        <f t="shared" si="52"/>
        <v>0</v>
      </c>
    </row>
    <row r="344" spans="1:7" x14ac:dyDescent="0.25">
      <c r="A344" s="16" t="s">
        <v>505</v>
      </c>
      <c r="B344" s="17" t="s">
        <v>506</v>
      </c>
      <c r="C344" s="18"/>
      <c r="D344" s="18"/>
      <c r="E344" s="18"/>
      <c r="F344" s="18"/>
      <c r="G344" s="19">
        <f t="shared" si="52"/>
        <v>0</v>
      </c>
    </row>
    <row r="345" spans="1:7" x14ac:dyDescent="0.25">
      <c r="A345" s="16" t="s">
        <v>507</v>
      </c>
      <c r="B345" s="17" t="s">
        <v>508</v>
      </c>
      <c r="C345" s="18">
        <v>0</v>
      </c>
      <c r="D345" s="18">
        <v>0</v>
      </c>
      <c r="E345" s="18">
        <v>0</v>
      </c>
      <c r="F345" s="18">
        <f t="shared" ref="F345:F378" si="53">C345+D345-E345</f>
        <v>0</v>
      </c>
      <c r="G345" s="19">
        <f t="shared" si="52"/>
        <v>0</v>
      </c>
    </row>
    <row r="346" spans="1:7" x14ac:dyDescent="0.25">
      <c r="A346" s="12" t="s">
        <v>509</v>
      </c>
      <c r="B346" s="13" t="s">
        <v>510</v>
      </c>
      <c r="C346" s="21">
        <f>SUM(C347:C350)</f>
        <v>50000</v>
      </c>
      <c r="D346" s="21">
        <f>SUM(D347:D350)</f>
        <v>0</v>
      </c>
      <c r="E346" s="21">
        <f>SUM(E347:E350)</f>
        <v>0</v>
      </c>
      <c r="F346" s="21">
        <f>SUM(F347:F350)</f>
        <v>50000</v>
      </c>
      <c r="G346" s="15">
        <f t="shared" si="52"/>
        <v>0.79685414732303217</v>
      </c>
    </row>
    <row r="347" spans="1:7" x14ac:dyDescent="0.25">
      <c r="A347" s="16" t="s">
        <v>511</v>
      </c>
      <c r="B347" s="17" t="s">
        <v>512</v>
      </c>
      <c r="C347" s="18"/>
      <c r="D347" s="18"/>
      <c r="E347" s="18"/>
      <c r="F347" s="18"/>
      <c r="G347" s="19">
        <f t="shared" si="52"/>
        <v>0</v>
      </c>
    </row>
    <row r="348" spans="1:7" x14ac:dyDescent="0.25">
      <c r="A348" s="16" t="s">
        <v>513</v>
      </c>
      <c r="B348" s="17" t="s">
        <v>514</v>
      </c>
      <c r="C348" s="18">
        <v>25000</v>
      </c>
      <c r="D348" s="18">
        <v>0</v>
      </c>
      <c r="E348" s="18">
        <v>0</v>
      </c>
      <c r="F348" s="18">
        <f t="shared" si="53"/>
        <v>25000</v>
      </c>
      <c r="G348" s="19">
        <f t="shared" si="52"/>
        <v>0.39842707366151608</v>
      </c>
    </row>
    <row r="349" spans="1:7" x14ac:dyDescent="0.25">
      <c r="A349" s="16">
        <v>5970</v>
      </c>
      <c r="B349" s="17" t="s">
        <v>698</v>
      </c>
      <c r="C349" s="18"/>
      <c r="D349" s="18"/>
      <c r="E349" s="18"/>
      <c r="F349" s="18"/>
      <c r="G349" s="19">
        <f t="shared" si="52"/>
        <v>0</v>
      </c>
    </row>
    <row r="350" spans="1:7" x14ac:dyDescent="0.25">
      <c r="A350" s="16">
        <v>5971</v>
      </c>
      <c r="B350" s="17" t="s">
        <v>699</v>
      </c>
      <c r="C350" s="18">
        <v>25000</v>
      </c>
      <c r="D350" s="18">
        <v>0</v>
      </c>
      <c r="E350" s="18">
        <v>0</v>
      </c>
      <c r="F350" s="18">
        <f t="shared" si="53"/>
        <v>25000</v>
      </c>
      <c r="G350" s="19">
        <f t="shared" si="52"/>
        <v>0.39842707366151608</v>
      </c>
    </row>
    <row r="351" spans="1:7" x14ac:dyDescent="0.25">
      <c r="A351" s="8" t="s">
        <v>515</v>
      </c>
      <c r="B351" s="9" t="s">
        <v>516</v>
      </c>
      <c r="C351" s="10">
        <f>C352+C376+C379</f>
        <v>51425000</v>
      </c>
      <c r="D351" s="10">
        <f t="shared" ref="D351:F351" si="54">D352+D376+D379</f>
        <v>0</v>
      </c>
      <c r="E351" s="10">
        <f t="shared" si="54"/>
        <v>75000</v>
      </c>
      <c r="F351" s="10">
        <f t="shared" si="54"/>
        <v>51350000</v>
      </c>
      <c r="G351" s="11">
        <f>+D351/$D$402*100</f>
        <v>0</v>
      </c>
    </row>
    <row r="352" spans="1:7" x14ac:dyDescent="0.25">
      <c r="A352" s="12" t="s">
        <v>517</v>
      </c>
      <c r="B352" s="13" t="s">
        <v>518</v>
      </c>
      <c r="C352" s="14">
        <f>SUM(C353:C375)</f>
        <v>48925000</v>
      </c>
      <c r="D352" s="14">
        <f>SUM(D353:D375)</f>
        <v>0</v>
      </c>
      <c r="E352" s="14">
        <f>SUM(E353:E375)</f>
        <v>75000</v>
      </c>
      <c r="F352" s="14">
        <f>SUM(F353:F375)</f>
        <v>48850000</v>
      </c>
      <c r="G352" s="11">
        <f>+D352/$D$402*100</f>
        <v>0</v>
      </c>
    </row>
    <row r="353" spans="1:7" x14ac:dyDescent="0.25">
      <c r="A353" s="16" t="s">
        <v>519</v>
      </c>
      <c r="B353" s="17" t="s">
        <v>520</v>
      </c>
      <c r="C353" s="18"/>
      <c r="D353" s="18"/>
      <c r="E353" s="18"/>
      <c r="F353" s="18">
        <f t="shared" si="53"/>
        <v>0</v>
      </c>
      <c r="G353" s="19">
        <f t="shared" ref="G353:G378" si="55">+C353/$D$402*100</f>
        <v>0</v>
      </c>
    </row>
    <row r="354" spans="1:7" x14ac:dyDescent="0.25">
      <c r="A354" s="16" t="s">
        <v>521</v>
      </c>
      <c r="B354" s="17" t="s">
        <v>522</v>
      </c>
      <c r="C354" s="18">
        <v>0</v>
      </c>
      <c r="D354" s="18">
        <v>0</v>
      </c>
      <c r="E354" s="18">
        <v>0</v>
      </c>
      <c r="F354" s="18">
        <f t="shared" si="53"/>
        <v>0</v>
      </c>
      <c r="G354" s="19">
        <f t="shared" si="55"/>
        <v>0</v>
      </c>
    </row>
    <row r="355" spans="1:7" x14ac:dyDescent="0.25">
      <c r="A355" s="16" t="s">
        <v>523</v>
      </c>
      <c r="B355" s="17" t="s">
        <v>524</v>
      </c>
      <c r="C355" s="18"/>
      <c r="D355" s="18"/>
      <c r="E355" s="18"/>
      <c r="F355" s="18">
        <f t="shared" si="53"/>
        <v>0</v>
      </c>
      <c r="G355" s="19">
        <f t="shared" si="55"/>
        <v>0</v>
      </c>
    </row>
    <row r="356" spans="1:7" x14ac:dyDescent="0.25">
      <c r="A356" s="16" t="s">
        <v>525</v>
      </c>
      <c r="B356" s="17" t="s">
        <v>526</v>
      </c>
      <c r="C356" s="18">
        <v>0</v>
      </c>
      <c r="D356" s="18">
        <v>0</v>
      </c>
      <c r="E356" s="18">
        <v>0</v>
      </c>
      <c r="F356" s="18">
        <f t="shared" si="53"/>
        <v>0</v>
      </c>
      <c r="G356" s="19">
        <f t="shared" si="55"/>
        <v>0</v>
      </c>
    </row>
    <row r="357" spans="1:7" ht="24" x14ac:dyDescent="0.25">
      <c r="A357" s="16" t="s">
        <v>527</v>
      </c>
      <c r="B357" s="17" t="s">
        <v>528</v>
      </c>
      <c r="C357" s="18">
        <v>6350000</v>
      </c>
      <c r="D357" s="18">
        <v>0</v>
      </c>
      <c r="E357" s="18">
        <v>0</v>
      </c>
      <c r="F357" s="18">
        <f t="shared" si="53"/>
        <v>6350000</v>
      </c>
      <c r="G357" s="19">
        <f t="shared" si="55"/>
        <v>101.2004767100251</v>
      </c>
    </row>
    <row r="358" spans="1:7" ht="24" x14ac:dyDescent="0.25">
      <c r="A358" s="16" t="s">
        <v>529</v>
      </c>
      <c r="B358" s="17" t="s">
        <v>530</v>
      </c>
      <c r="C358" s="18">
        <v>0</v>
      </c>
      <c r="D358" s="18">
        <v>0</v>
      </c>
      <c r="E358" s="18">
        <v>0</v>
      </c>
      <c r="F358" s="18">
        <f t="shared" si="53"/>
        <v>0</v>
      </c>
      <c r="G358" s="19">
        <f t="shared" si="55"/>
        <v>0</v>
      </c>
    </row>
    <row r="359" spans="1:7" ht="24" x14ac:dyDescent="0.25">
      <c r="A359" s="16" t="s">
        <v>531</v>
      </c>
      <c r="B359" s="17" t="s">
        <v>532</v>
      </c>
      <c r="C359" s="18">
        <v>0</v>
      </c>
      <c r="D359" s="18">
        <v>0</v>
      </c>
      <c r="E359" s="18">
        <v>0</v>
      </c>
      <c r="F359" s="18">
        <f t="shared" si="53"/>
        <v>0</v>
      </c>
      <c r="G359" s="19">
        <f t="shared" si="55"/>
        <v>0</v>
      </c>
    </row>
    <row r="360" spans="1:7" ht="24" x14ac:dyDescent="0.25">
      <c r="A360" s="16" t="s">
        <v>533</v>
      </c>
      <c r="B360" s="17" t="s">
        <v>534</v>
      </c>
      <c r="C360" s="18">
        <v>0</v>
      </c>
      <c r="D360" s="18">
        <v>0</v>
      </c>
      <c r="E360" s="18">
        <v>0</v>
      </c>
      <c r="F360" s="18">
        <f t="shared" si="53"/>
        <v>0</v>
      </c>
      <c r="G360" s="19">
        <f t="shared" si="55"/>
        <v>0</v>
      </c>
    </row>
    <row r="361" spans="1:7" ht="24" x14ac:dyDescent="0.25">
      <c r="A361" s="16" t="s">
        <v>535</v>
      </c>
      <c r="B361" s="17" t="s">
        <v>536</v>
      </c>
      <c r="C361" s="18">
        <v>0</v>
      </c>
      <c r="D361" s="18">
        <v>0</v>
      </c>
      <c r="E361" s="18">
        <v>0</v>
      </c>
      <c r="F361" s="18">
        <f t="shared" si="53"/>
        <v>0</v>
      </c>
      <c r="G361" s="19">
        <f t="shared" si="55"/>
        <v>0</v>
      </c>
    </row>
    <row r="362" spans="1:7" ht="24" x14ac:dyDescent="0.25">
      <c r="A362" s="16" t="s">
        <v>537</v>
      </c>
      <c r="B362" s="17" t="s">
        <v>538</v>
      </c>
      <c r="C362" s="18">
        <v>0</v>
      </c>
      <c r="D362" s="18">
        <v>0</v>
      </c>
      <c r="E362" s="18">
        <v>0</v>
      </c>
      <c r="F362" s="18">
        <f t="shared" si="53"/>
        <v>0</v>
      </c>
      <c r="G362" s="19">
        <f t="shared" si="55"/>
        <v>0</v>
      </c>
    </row>
    <row r="363" spans="1:7" ht="24" x14ac:dyDescent="0.25">
      <c r="A363" s="16" t="s">
        <v>539</v>
      </c>
      <c r="B363" s="17" t="s">
        <v>540</v>
      </c>
      <c r="C363" s="18">
        <v>75000</v>
      </c>
      <c r="D363" s="18">
        <v>0</v>
      </c>
      <c r="E363" s="18">
        <v>75000</v>
      </c>
      <c r="F363" s="18">
        <f t="shared" si="53"/>
        <v>0</v>
      </c>
      <c r="G363" s="19">
        <f t="shared" si="55"/>
        <v>1.1952812209845483</v>
      </c>
    </row>
    <row r="364" spans="1:7" ht="36" x14ac:dyDescent="0.25">
      <c r="A364" s="16" t="s">
        <v>541</v>
      </c>
      <c r="B364" s="17" t="s">
        <v>542</v>
      </c>
      <c r="C364" s="18"/>
      <c r="D364" s="18"/>
      <c r="E364" s="18"/>
      <c r="F364" s="18">
        <f t="shared" si="53"/>
        <v>0</v>
      </c>
      <c r="G364" s="19">
        <f t="shared" si="55"/>
        <v>0</v>
      </c>
    </row>
    <row r="365" spans="1:7" ht="36" x14ac:dyDescent="0.25">
      <c r="A365" s="16" t="s">
        <v>543</v>
      </c>
      <c r="B365" s="17" t="s">
        <v>544</v>
      </c>
      <c r="C365" s="18">
        <v>4000000</v>
      </c>
      <c r="D365" s="18">
        <v>0</v>
      </c>
      <c r="E365" s="18">
        <v>0</v>
      </c>
      <c r="F365" s="18">
        <f t="shared" si="53"/>
        <v>4000000</v>
      </c>
      <c r="G365" s="19">
        <f t="shared" si="55"/>
        <v>63.748331785842581</v>
      </c>
    </row>
    <row r="366" spans="1:7" ht="24" x14ac:dyDescent="0.25">
      <c r="A366" s="16" t="s">
        <v>545</v>
      </c>
      <c r="B366" s="17" t="s">
        <v>546</v>
      </c>
      <c r="C366" s="18"/>
      <c r="D366" s="18"/>
      <c r="E366" s="18"/>
      <c r="F366" s="18">
        <f t="shared" si="53"/>
        <v>0</v>
      </c>
      <c r="G366" s="19">
        <f t="shared" si="55"/>
        <v>0</v>
      </c>
    </row>
    <row r="367" spans="1:7" ht="24" x14ac:dyDescent="0.25">
      <c r="A367" s="16" t="s">
        <v>547</v>
      </c>
      <c r="B367" s="17" t="s">
        <v>548</v>
      </c>
      <c r="C367" s="18">
        <v>17500000</v>
      </c>
      <c r="D367" s="18">
        <v>0</v>
      </c>
      <c r="E367" s="18">
        <v>0</v>
      </c>
      <c r="F367" s="18">
        <f t="shared" si="53"/>
        <v>17500000</v>
      </c>
      <c r="G367" s="19">
        <f t="shared" si="55"/>
        <v>278.8989515630613</v>
      </c>
    </row>
    <row r="368" spans="1:7" x14ac:dyDescent="0.25">
      <c r="A368" s="16" t="s">
        <v>549</v>
      </c>
      <c r="B368" s="17" t="s">
        <v>550</v>
      </c>
      <c r="C368" s="18"/>
      <c r="D368" s="18"/>
      <c r="E368" s="18"/>
      <c r="F368" s="18">
        <f t="shared" si="53"/>
        <v>0</v>
      </c>
      <c r="G368" s="19">
        <f t="shared" si="55"/>
        <v>0</v>
      </c>
    </row>
    <row r="369" spans="1:7" x14ac:dyDescent="0.25">
      <c r="A369" s="16" t="s">
        <v>551</v>
      </c>
      <c r="B369" s="17" t="s">
        <v>552</v>
      </c>
      <c r="C369" s="18">
        <v>21000000</v>
      </c>
      <c r="D369" s="18">
        <v>0</v>
      </c>
      <c r="E369" s="18">
        <v>0</v>
      </c>
      <c r="F369" s="18">
        <f t="shared" si="53"/>
        <v>21000000</v>
      </c>
      <c r="G369" s="19">
        <f t="shared" si="55"/>
        <v>334.67874187567355</v>
      </c>
    </row>
    <row r="370" spans="1:7" ht="24" x14ac:dyDescent="0.25">
      <c r="A370" s="16" t="s">
        <v>553</v>
      </c>
      <c r="B370" s="17" t="s">
        <v>554</v>
      </c>
      <c r="C370" s="18"/>
      <c r="D370" s="18"/>
      <c r="E370" s="18"/>
      <c r="F370" s="18">
        <f t="shared" si="53"/>
        <v>0</v>
      </c>
      <c r="G370" s="19">
        <f t="shared" si="55"/>
        <v>0</v>
      </c>
    </row>
    <row r="371" spans="1:7" ht="24" x14ac:dyDescent="0.25">
      <c r="A371" s="16" t="s">
        <v>555</v>
      </c>
      <c r="B371" s="17" t="s">
        <v>556</v>
      </c>
      <c r="C371" s="18">
        <v>0</v>
      </c>
      <c r="D371" s="18">
        <v>0</v>
      </c>
      <c r="E371" s="18">
        <v>0</v>
      </c>
      <c r="F371" s="18">
        <f t="shared" si="53"/>
        <v>0</v>
      </c>
      <c r="G371" s="19">
        <f t="shared" si="55"/>
        <v>0</v>
      </c>
    </row>
    <row r="372" spans="1:7" x14ac:dyDescent="0.25">
      <c r="A372" s="16" t="s">
        <v>557</v>
      </c>
      <c r="B372" s="17" t="s">
        <v>558</v>
      </c>
      <c r="C372" s="18"/>
      <c r="D372" s="18"/>
      <c r="E372" s="18"/>
      <c r="F372" s="18">
        <f t="shared" si="53"/>
        <v>0</v>
      </c>
      <c r="G372" s="19">
        <f t="shared" si="55"/>
        <v>0</v>
      </c>
    </row>
    <row r="373" spans="1:7" x14ac:dyDescent="0.25">
      <c r="A373" s="16" t="s">
        <v>559</v>
      </c>
      <c r="B373" s="17" t="s">
        <v>560</v>
      </c>
      <c r="C373" s="18">
        <v>0</v>
      </c>
      <c r="D373" s="18">
        <v>0</v>
      </c>
      <c r="E373" s="18">
        <v>0</v>
      </c>
      <c r="F373" s="18">
        <f t="shared" si="53"/>
        <v>0</v>
      </c>
      <c r="G373" s="19">
        <f t="shared" si="55"/>
        <v>0</v>
      </c>
    </row>
    <row r="374" spans="1:7" ht="24" x14ac:dyDescent="0.25">
      <c r="A374" s="16" t="s">
        <v>561</v>
      </c>
      <c r="B374" s="17" t="s">
        <v>562</v>
      </c>
      <c r="C374" s="18"/>
      <c r="D374" s="18"/>
      <c r="E374" s="18"/>
      <c r="F374" s="18">
        <f t="shared" si="53"/>
        <v>0</v>
      </c>
      <c r="G374" s="19">
        <f t="shared" si="55"/>
        <v>0</v>
      </c>
    </row>
    <row r="375" spans="1:7" ht="24" x14ac:dyDescent="0.25">
      <c r="A375" s="16" t="s">
        <v>563</v>
      </c>
      <c r="B375" s="17" t="s">
        <v>564</v>
      </c>
      <c r="C375" s="18">
        <v>0</v>
      </c>
      <c r="D375" s="18">
        <v>0</v>
      </c>
      <c r="E375" s="18">
        <v>0</v>
      </c>
      <c r="F375" s="18">
        <f t="shared" si="53"/>
        <v>0</v>
      </c>
      <c r="G375" s="19">
        <f t="shared" si="55"/>
        <v>0</v>
      </c>
    </row>
    <row r="376" spans="1:7" x14ac:dyDescent="0.25">
      <c r="A376" s="12" t="s">
        <v>565</v>
      </c>
      <c r="B376" s="13" t="s">
        <v>566</v>
      </c>
      <c r="C376" s="14">
        <f>SUM(C377:C378)</f>
        <v>0</v>
      </c>
      <c r="D376" s="14">
        <f>SUM(D377:D378)</f>
        <v>0</v>
      </c>
      <c r="E376" s="14">
        <f>SUM(E377:E378)</f>
        <v>0</v>
      </c>
      <c r="F376" s="14">
        <f>SUM(F377:F378)</f>
        <v>0</v>
      </c>
      <c r="G376" s="15">
        <f t="shared" si="55"/>
        <v>0</v>
      </c>
    </row>
    <row r="377" spans="1:7" x14ac:dyDescent="0.25">
      <c r="A377" s="16" t="s">
        <v>567</v>
      </c>
      <c r="B377" s="17" t="s">
        <v>520</v>
      </c>
      <c r="C377" s="18"/>
      <c r="D377" s="18"/>
      <c r="E377" s="18"/>
      <c r="F377" s="18">
        <f t="shared" si="53"/>
        <v>0</v>
      </c>
      <c r="G377" s="19">
        <f t="shared" si="55"/>
        <v>0</v>
      </c>
    </row>
    <row r="378" spans="1:7" x14ac:dyDescent="0.25">
      <c r="A378" s="16" t="s">
        <v>568</v>
      </c>
      <c r="B378" s="17" t="s">
        <v>522</v>
      </c>
      <c r="C378" s="18">
        <v>0</v>
      </c>
      <c r="D378" s="18">
        <v>0</v>
      </c>
      <c r="E378" s="18">
        <v>0</v>
      </c>
      <c r="F378" s="18">
        <f t="shared" si="53"/>
        <v>0</v>
      </c>
      <c r="G378" s="19">
        <f t="shared" si="55"/>
        <v>0</v>
      </c>
    </row>
    <row r="379" spans="1:7" x14ac:dyDescent="0.25">
      <c r="A379" s="12" t="s">
        <v>569</v>
      </c>
      <c r="B379" s="13" t="s">
        <v>570</v>
      </c>
      <c r="C379" s="14">
        <f>SUM(C380:C385)</f>
        <v>2500000</v>
      </c>
      <c r="D379" s="14">
        <f>SUM(D380:D385)</f>
        <v>0</v>
      </c>
      <c r="E379" s="14">
        <f>SUM(E380:E385)</f>
        <v>0</v>
      </c>
      <c r="F379" s="14">
        <f>SUM(F380:F385)</f>
        <v>2500000</v>
      </c>
      <c r="G379" s="14">
        <f>SUM(G380:G385)</f>
        <v>0</v>
      </c>
    </row>
    <row r="380" spans="1:7" ht="36" x14ac:dyDescent="0.25">
      <c r="A380" s="16" t="s">
        <v>571</v>
      </c>
      <c r="B380" s="17" t="s">
        <v>572</v>
      </c>
      <c r="C380" s="18"/>
      <c r="D380" s="18"/>
      <c r="E380" s="18"/>
      <c r="F380" s="18">
        <f t="shared" ref="F380:F401" si="56">C380+D380-E380</f>
        <v>0</v>
      </c>
      <c r="G380" s="19">
        <f>+C380/$D$402*100</f>
        <v>0</v>
      </c>
    </row>
    <row r="381" spans="1:7" ht="36" x14ac:dyDescent="0.25">
      <c r="A381" s="16" t="s">
        <v>573</v>
      </c>
      <c r="B381" s="17" t="s">
        <v>574</v>
      </c>
      <c r="C381" s="18">
        <v>0</v>
      </c>
      <c r="D381" s="18">
        <v>0</v>
      </c>
      <c r="E381" s="18">
        <v>0</v>
      </c>
      <c r="F381" s="18">
        <f t="shared" si="56"/>
        <v>0</v>
      </c>
      <c r="G381" s="19">
        <f>+C381/$D$402*100</f>
        <v>0</v>
      </c>
    </row>
    <row r="382" spans="1:7" ht="24" x14ac:dyDescent="0.25">
      <c r="A382" s="16">
        <v>6320</v>
      </c>
      <c r="B382" s="17" t="s">
        <v>620</v>
      </c>
      <c r="C382" s="18"/>
      <c r="D382" s="18"/>
      <c r="E382" s="18"/>
      <c r="F382" s="18"/>
      <c r="G382" s="19"/>
    </row>
    <row r="383" spans="1:7" ht="24" x14ac:dyDescent="0.25">
      <c r="A383" s="16">
        <v>6323</v>
      </c>
      <c r="B383" s="17" t="s">
        <v>700</v>
      </c>
      <c r="C383" s="18">
        <v>500000</v>
      </c>
      <c r="D383" s="18"/>
      <c r="E383" s="18"/>
      <c r="F383" s="18">
        <f t="shared" si="56"/>
        <v>500000</v>
      </c>
      <c r="G383" s="19"/>
    </row>
    <row r="384" spans="1:7" ht="24" x14ac:dyDescent="0.25">
      <c r="A384" s="16">
        <v>6324</v>
      </c>
      <c r="B384" s="17" t="s">
        <v>621</v>
      </c>
      <c r="C384" s="18">
        <v>1500000</v>
      </c>
      <c r="D384" s="18">
        <v>0</v>
      </c>
      <c r="E384" s="18">
        <v>0</v>
      </c>
      <c r="F384" s="18">
        <f>C384+D384-E384</f>
        <v>1500000</v>
      </c>
      <c r="G384" s="19"/>
    </row>
    <row r="385" spans="1:7" ht="24" x14ac:dyDescent="0.25">
      <c r="A385" s="16">
        <v>6326</v>
      </c>
      <c r="B385" s="17" t="s">
        <v>691</v>
      </c>
      <c r="C385" s="18">
        <v>500000</v>
      </c>
      <c r="D385" s="18">
        <v>0</v>
      </c>
      <c r="E385" s="18">
        <v>0</v>
      </c>
      <c r="F385" s="18">
        <f>C385+D385-E385</f>
        <v>500000</v>
      </c>
      <c r="G385" s="19"/>
    </row>
    <row r="386" spans="1:7" x14ac:dyDescent="0.25">
      <c r="A386" s="8" t="s">
        <v>575</v>
      </c>
      <c r="B386" s="9" t="s">
        <v>576</v>
      </c>
      <c r="C386" s="10">
        <f>C387+C390+C393+C396+C399</f>
        <v>8000000</v>
      </c>
      <c r="D386" s="10">
        <f t="shared" ref="D386:F386" si="57">D387+D390+D393+D396+D399</f>
        <v>0</v>
      </c>
      <c r="E386" s="10">
        <f t="shared" si="57"/>
        <v>0</v>
      </c>
      <c r="F386" s="10">
        <f t="shared" si="57"/>
        <v>8000000</v>
      </c>
      <c r="G386" s="11">
        <f>+D386/$D$402*100</f>
        <v>0</v>
      </c>
    </row>
    <row r="387" spans="1:7" x14ac:dyDescent="0.25">
      <c r="A387" s="12" t="s">
        <v>577</v>
      </c>
      <c r="B387" s="13" t="s">
        <v>578</v>
      </c>
      <c r="C387" s="14">
        <f>SUM(C388:C389)</f>
        <v>0</v>
      </c>
      <c r="D387" s="14">
        <f>SUM(D388:D389)</f>
        <v>0</v>
      </c>
      <c r="E387" s="14">
        <f>SUM(E388:E389)</f>
        <v>0</v>
      </c>
      <c r="F387" s="14">
        <f>SUM(F388:F389)</f>
        <v>0</v>
      </c>
      <c r="G387" s="15">
        <f t="shared" ref="G387:G401" si="58">+C387/$D$402*100</f>
        <v>0</v>
      </c>
    </row>
    <row r="388" spans="1:7" ht="24" x14ac:dyDescent="0.25">
      <c r="A388" s="16" t="s">
        <v>579</v>
      </c>
      <c r="B388" s="17" t="s">
        <v>580</v>
      </c>
      <c r="C388" s="18"/>
      <c r="D388" s="18"/>
      <c r="E388" s="18"/>
      <c r="F388" s="18">
        <f t="shared" si="56"/>
        <v>0</v>
      </c>
      <c r="G388" s="19">
        <f t="shared" si="58"/>
        <v>0</v>
      </c>
    </row>
    <row r="389" spans="1:7" ht="24" x14ac:dyDescent="0.25">
      <c r="A389" s="16" t="s">
        <v>581</v>
      </c>
      <c r="B389" s="17" t="s">
        <v>582</v>
      </c>
      <c r="C389" s="18">
        <v>0</v>
      </c>
      <c r="D389" s="18">
        <v>0</v>
      </c>
      <c r="E389" s="18">
        <v>0</v>
      </c>
      <c r="F389" s="18">
        <f t="shared" si="56"/>
        <v>0</v>
      </c>
      <c r="G389" s="19">
        <f t="shared" si="58"/>
        <v>0</v>
      </c>
    </row>
    <row r="390" spans="1:7" x14ac:dyDescent="0.25">
      <c r="A390" s="12" t="s">
        <v>583</v>
      </c>
      <c r="B390" s="13" t="s">
        <v>584</v>
      </c>
      <c r="C390" s="14">
        <f>SUM(C391:C392)</f>
        <v>0</v>
      </c>
      <c r="D390" s="14">
        <f>SUM(D391:D392)</f>
        <v>0</v>
      </c>
      <c r="E390" s="14">
        <f>SUM(E391:E392)</f>
        <v>0</v>
      </c>
      <c r="F390" s="14">
        <f>SUM(F391:F392)</f>
        <v>0</v>
      </c>
      <c r="G390" s="15">
        <f t="shared" si="58"/>
        <v>0</v>
      </c>
    </row>
    <row r="391" spans="1:7" ht="24" x14ac:dyDescent="0.25">
      <c r="A391" s="16" t="s">
        <v>585</v>
      </c>
      <c r="B391" s="17" t="s">
        <v>586</v>
      </c>
      <c r="C391" s="18"/>
      <c r="D391" s="18"/>
      <c r="E391" s="18"/>
      <c r="F391" s="18">
        <f t="shared" si="56"/>
        <v>0</v>
      </c>
      <c r="G391" s="19">
        <f t="shared" si="58"/>
        <v>0</v>
      </c>
    </row>
    <row r="392" spans="1:7" ht="24" x14ac:dyDescent="0.25">
      <c r="A392" s="16" t="s">
        <v>587</v>
      </c>
      <c r="B392" s="17" t="s">
        <v>588</v>
      </c>
      <c r="C392" s="18">
        <v>0</v>
      </c>
      <c r="D392" s="18">
        <v>0</v>
      </c>
      <c r="E392" s="18">
        <v>0</v>
      </c>
      <c r="F392" s="18">
        <f t="shared" si="56"/>
        <v>0</v>
      </c>
      <c r="G392" s="19">
        <f t="shared" si="58"/>
        <v>0</v>
      </c>
    </row>
    <row r="393" spans="1:7" x14ac:dyDescent="0.25">
      <c r="A393" s="12" t="s">
        <v>589</v>
      </c>
      <c r="B393" s="13" t="s">
        <v>590</v>
      </c>
      <c r="C393" s="14">
        <f>SUM(C394:C395)</f>
        <v>0</v>
      </c>
      <c r="D393" s="14">
        <f>SUM(D394:D395)</f>
        <v>0</v>
      </c>
      <c r="E393" s="14">
        <f>SUM(E394:E395)</f>
        <v>0</v>
      </c>
      <c r="F393" s="14">
        <f>SUM(F394:F395)</f>
        <v>0</v>
      </c>
      <c r="G393" s="15">
        <f t="shared" si="58"/>
        <v>0</v>
      </c>
    </row>
    <row r="394" spans="1:7" x14ac:dyDescent="0.25">
      <c r="A394" s="16" t="s">
        <v>591</v>
      </c>
      <c r="B394" s="17" t="s">
        <v>592</v>
      </c>
      <c r="C394" s="18"/>
      <c r="D394" s="18"/>
      <c r="E394" s="18"/>
      <c r="F394" s="18">
        <f t="shared" si="56"/>
        <v>0</v>
      </c>
      <c r="G394" s="19">
        <f t="shared" si="58"/>
        <v>0</v>
      </c>
    </row>
    <row r="395" spans="1:7" x14ac:dyDescent="0.25">
      <c r="A395" s="16" t="s">
        <v>593</v>
      </c>
      <c r="B395" s="17" t="s">
        <v>594</v>
      </c>
      <c r="C395" s="18">
        <v>0</v>
      </c>
      <c r="D395" s="18">
        <v>0</v>
      </c>
      <c r="E395" s="18">
        <v>0</v>
      </c>
      <c r="F395" s="18">
        <f t="shared" si="56"/>
        <v>0</v>
      </c>
      <c r="G395" s="19">
        <f t="shared" si="58"/>
        <v>0</v>
      </c>
    </row>
    <row r="396" spans="1:7" x14ac:dyDescent="0.25">
      <c r="A396" s="12" t="s">
        <v>595</v>
      </c>
      <c r="B396" s="13" t="s">
        <v>596</v>
      </c>
      <c r="C396" s="14">
        <f>SUM(C397:C398)</f>
        <v>0</v>
      </c>
      <c r="D396" s="14">
        <f>SUM(D397:D398)</f>
        <v>0</v>
      </c>
      <c r="E396" s="14">
        <f>SUM(E397:E398)</f>
        <v>0</v>
      </c>
      <c r="F396" s="14">
        <f>SUM(F397:F398)</f>
        <v>0</v>
      </c>
      <c r="G396" s="15">
        <f t="shared" si="58"/>
        <v>0</v>
      </c>
    </row>
    <row r="397" spans="1:7" x14ac:dyDescent="0.25">
      <c r="A397" s="16" t="s">
        <v>597</v>
      </c>
      <c r="B397" s="17" t="s">
        <v>598</v>
      </c>
      <c r="C397" s="18"/>
      <c r="D397" s="18"/>
      <c r="E397" s="18"/>
      <c r="F397" s="18">
        <f t="shared" si="56"/>
        <v>0</v>
      </c>
      <c r="G397" s="19">
        <f t="shared" si="58"/>
        <v>0</v>
      </c>
    </row>
    <row r="398" spans="1:7" x14ac:dyDescent="0.25">
      <c r="A398" s="16" t="s">
        <v>599</v>
      </c>
      <c r="B398" s="17" t="s">
        <v>600</v>
      </c>
      <c r="C398" s="18">
        <v>0</v>
      </c>
      <c r="D398" s="18">
        <v>0</v>
      </c>
      <c r="E398" s="18">
        <v>0</v>
      </c>
      <c r="F398" s="18">
        <f t="shared" si="56"/>
        <v>0</v>
      </c>
      <c r="G398" s="19">
        <f t="shared" si="58"/>
        <v>0</v>
      </c>
    </row>
    <row r="399" spans="1:7" ht="24" x14ac:dyDescent="0.25">
      <c r="A399" s="12" t="s">
        <v>601</v>
      </c>
      <c r="B399" s="13" t="s">
        <v>602</v>
      </c>
      <c r="C399" s="14">
        <f>SUM(C400:C401)</f>
        <v>8000000</v>
      </c>
      <c r="D399" s="14">
        <f>SUM(D400:D401)</f>
        <v>0</v>
      </c>
      <c r="E399" s="14">
        <f>SUM(E400:E401)</f>
        <v>0</v>
      </c>
      <c r="F399" s="14">
        <f>SUM(F400:F401)</f>
        <v>8000000</v>
      </c>
      <c r="G399" s="15">
        <f t="shared" si="58"/>
        <v>127.49666357168516</v>
      </c>
    </row>
    <row r="400" spans="1:7" x14ac:dyDescent="0.25">
      <c r="A400" s="16" t="s">
        <v>603</v>
      </c>
      <c r="B400" s="17" t="s">
        <v>604</v>
      </c>
      <c r="C400" s="18"/>
      <c r="D400" s="18"/>
      <c r="E400" s="18"/>
      <c r="F400" s="18">
        <f t="shared" si="56"/>
        <v>0</v>
      </c>
      <c r="G400" s="19">
        <f t="shared" si="58"/>
        <v>0</v>
      </c>
    </row>
    <row r="401" spans="1:8" x14ac:dyDescent="0.25">
      <c r="A401" s="16" t="s">
        <v>605</v>
      </c>
      <c r="B401" s="17" t="s">
        <v>606</v>
      </c>
      <c r="C401" s="18">
        <v>8000000</v>
      </c>
      <c r="D401" s="18">
        <v>0</v>
      </c>
      <c r="E401" s="18">
        <v>0</v>
      </c>
      <c r="F401" s="18">
        <f t="shared" si="56"/>
        <v>8000000</v>
      </c>
      <c r="G401" s="19">
        <f t="shared" si="58"/>
        <v>127.49666357168516</v>
      </c>
    </row>
    <row r="402" spans="1:8" x14ac:dyDescent="0.25">
      <c r="A402" s="24"/>
      <c r="B402" s="25" t="s">
        <v>607</v>
      </c>
      <c r="C402" s="26">
        <f>C6+C57+C150+C270+C293+C351+C386</f>
        <v>235518620.39999998</v>
      </c>
      <c r="D402" s="26">
        <f>D6+D57+D150+D270+D293+D351+D386</f>
        <v>6274674</v>
      </c>
      <c r="E402" s="26">
        <f>E6+E57+E150+E270+E293+E351+E386</f>
        <v>6349674</v>
      </c>
      <c r="F402" s="26">
        <f>F6+F57+F150+F270+F293+F351+F386</f>
        <v>235443620.39999998</v>
      </c>
      <c r="G402" s="27">
        <v>100</v>
      </c>
    </row>
    <row r="403" spans="1:8" x14ac:dyDescent="0.25">
      <c r="A403" s="1"/>
      <c r="B403" s="28"/>
      <c r="C403" s="29"/>
      <c r="D403" s="29"/>
      <c r="E403" s="29"/>
      <c r="F403" s="29"/>
      <c r="G403" s="1"/>
    </row>
    <row r="404" spans="1:8" x14ac:dyDescent="0.25">
      <c r="A404" s="1"/>
      <c r="B404" s="28"/>
      <c r="C404" s="29"/>
      <c r="D404" s="29"/>
      <c r="E404" s="29"/>
      <c r="F404" s="29" t="s">
        <v>701</v>
      </c>
      <c r="G404" s="1"/>
    </row>
    <row r="406" spans="1:8" x14ac:dyDescent="0.25">
      <c r="D406" s="30"/>
    </row>
    <row r="408" spans="1:8" x14ac:dyDescent="0.25">
      <c r="F408">
        <v>235443620.40000001</v>
      </c>
      <c r="H408" s="30"/>
    </row>
    <row r="410" spans="1:8" x14ac:dyDescent="0.25">
      <c r="F410" s="30">
        <f>F402-F408</f>
        <v>0</v>
      </c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2020-05-08T16:25:35Z</dcterms:modified>
</cp:coreProperties>
</file>