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76" i="1" l="1"/>
  <c r="F405" i="1" l="1"/>
  <c r="F331" i="1" l="1"/>
  <c r="F329" i="1"/>
  <c r="F239" i="1" l="1"/>
  <c r="D245" i="1"/>
  <c r="E245" i="1"/>
  <c r="F252" i="1"/>
  <c r="F387" i="1"/>
  <c r="F258" i="1"/>
  <c r="C245" i="1" l="1"/>
  <c r="F126" i="1" l="1"/>
  <c r="F389" i="1" l="1"/>
  <c r="F388" i="1" l="1"/>
  <c r="F302" i="1" l="1"/>
  <c r="F189" i="1" l="1"/>
  <c r="D253" i="1"/>
  <c r="E253" i="1"/>
  <c r="D235" i="1"/>
  <c r="E235" i="1"/>
  <c r="D224" i="1"/>
  <c r="E224" i="1"/>
  <c r="D205" i="1"/>
  <c r="E205" i="1"/>
  <c r="D194" i="1"/>
  <c r="E194" i="1"/>
  <c r="D182" i="1"/>
  <c r="E182" i="1"/>
  <c r="D153" i="1"/>
  <c r="E153" i="1"/>
  <c r="D169" i="1"/>
  <c r="E169" i="1"/>
  <c r="E152" i="1" s="1"/>
  <c r="D152" i="1" l="1"/>
  <c r="D307" i="1"/>
  <c r="E307" i="1"/>
  <c r="D296" i="1"/>
  <c r="E296" i="1"/>
  <c r="D279" i="1"/>
  <c r="E279" i="1"/>
  <c r="F281" i="1"/>
  <c r="D101" i="1"/>
  <c r="E101" i="1"/>
  <c r="D73" i="1"/>
  <c r="E73" i="1"/>
  <c r="F32" i="1"/>
  <c r="F34" i="1"/>
  <c r="F282" i="1"/>
  <c r="F283" i="1"/>
  <c r="F284" i="1"/>
  <c r="F285" i="1"/>
  <c r="F286" i="1"/>
  <c r="F287" i="1"/>
  <c r="F337" i="1"/>
  <c r="F339" i="1"/>
  <c r="F333" i="1"/>
  <c r="F311" i="1"/>
  <c r="F313" i="1"/>
  <c r="F315" i="1"/>
  <c r="F300" i="1"/>
  <c r="F289" i="1"/>
  <c r="F251" i="1"/>
  <c r="F244" i="1"/>
  <c r="F228" i="1"/>
  <c r="F230" i="1"/>
  <c r="F186" i="1"/>
  <c r="F187" i="1"/>
  <c r="F188" i="1"/>
  <c r="F190" i="1"/>
  <c r="F191" i="1"/>
  <c r="F192" i="1"/>
  <c r="F193" i="1"/>
  <c r="F165" i="1"/>
  <c r="F166" i="1"/>
  <c r="F167" i="1"/>
  <c r="F148" i="1"/>
  <c r="F150" i="1"/>
  <c r="F146" i="1"/>
  <c r="F113" i="1"/>
  <c r="F109" i="1"/>
  <c r="F86" i="1"/>
  <c r="F88" i="1"/>
  <c r="F90" i="1"/>
  <c r="F92" i="1"/>
  <c r="F94" i="1"/>
  <c r="F96" i="1"/>
  <c r="F98" i="1"/>
  <c r="F100" i="1"/>
  <c r="F78" i="1"/>
  <c r="F62" i="1"/>
  <c r="F64" i="1"/>
  <c r="F49" i="1"/>
  <c r="F279" i="1" l="1"/>
  <c r="C36" i="1"/>
  <c r="C235" i="1"/>
  <c r="C307" i="1"/>
  <c r="C279" i="1"/>
  <c r="C101" i="1"/>
  <c r="C73" i="1"/>
  <c r="C23" i="1"/>
  <c r="F66" i="1" l="1"/>
  <c r="C296" i="1" l="1"/>
  <c r="C153" i="1"/>
  <c r="D58" i="1"/>
  <c r="E58" i="1"/>
  <c r="D82" i="1"/>
  <c r="E82" i="1"/>
  <c r="D120" i="1"/>
  <c r="E120" i="1"/>
  <c r="F137" i="1"/>
  <c r="G137" i="1" s="1"/>
  <c r="D131" i="1"/>
  <c r="E131" i="1"/>
  <c r="D138" i="1"/>
  <c r="E138" i="1"/>
  <c r="F404" i="1" l="1"/>
  <c r="E403" i="1"/>
  <c r="D403" i="1"/>
  <c r="C403" i="1"/>
  <c r="F402" i="1"/>
  <c r="F401" i="1"/>
  <c r="E400" i="1"/>
  <c r="D400" i="1"/>
  <c r="C400" i="1"/>
  <c r="F399" i="1"/>
  <c r="F398" i="1"/>
  <c r="E397" i="1"/>
  <c r="D397" i="1"/>
  <c r="C397" i="1"/>
  <c r="F396" i="1"/>
  <c r="F395" i="1"/>
  <c r="E394" i="1"/>
  <c r="D394" i="1"/>
  <c r="C394" i="1"/>
  <c r="F393" i="1"/>
  <c r="F392" i="1"/>
  <c r="E391" i="1"/>
  <c r="D391" i="1"/>
  <c r="C391" i="1"/>
  <c r="F385" i="1"/>
  <c r="F384" i="1"/>
  <c r="E383" i="1"/>
  <c r="D383" i="1"/>
  <c r="C383" i="1"/>
  <c r="F382" i="1"/>
  <c r="F381" i="1"/>
  <c r="E380" i="1"/>
  <c r="D380" i="1"/>
  <c r="C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E356" i="1"/>
  <c r="D356" i="1"/>
  <c r="C356" i="1"/>
  <c r="F354" i="1"/>
  <c r="F352" i="1"/>
  <c r="E350" i="1"/>
  <c r="D350" i="1"/>
  <c r="C350" i="1"/>
  <c r="F349" i="1"/>
  <c r="F347" i="1" s="1"/>
  <c r="E347" i="1"/>
  <c r="D347" i="1"/>
  <c r="C347" i="1"/>
  <c r="F346" i="1"/>
  <c r="F344" i="1" s="1"/>
  <c r="E344" i="1"/>
  <c r="D344" i="1"/>
  <c r="C344" i="1"/>
  <c r="F343" i="1"/>
  <c r="F341" i="1"/>
  <c r="F335" i="1"/>
  <c r="F334" i="1"/>
  <c r="E327" i="1"/>
  <c r="D327" i="1"/>
  <c r="C327" i="1"/>
  <c r="F326" i="1"/>
  <c r="E324" i="1"/>
  <c r="D324" i="1"/>
  <c r="C324" i="1"/>
  <c r="F323" i="1"/>
  <c r="E321" i="1"/>
  <c r="D321" i="1"/>
  <c r="D295" i="1" s="1"/>
  <c r="C321" i="1"/>
  <c r="F320" i="1"/>
  <c r="F318" i="1"/>
  <c r="E316" i="1"/>
  <c r="D316" i="1"/>
  <c r="C316" i="1"/>
  <c r="F309" i="1"/>
  <c r="F306" i="1"/>
  <c r="F304" i="1"/>
  <c r="F298" i="1"/>
  <c r="F294" i="1"/>
  <c r="F292" i="1"/>
  <c r="E290" i="1"/>
  <c r="D290" i="1"/>
  <c r="C290" i="1"/>
  <c r="F278" i="1"/>
  <c r="F277" i="1"/>
  <c r="F275" i="1"/>
  <c r="E273" i="1"/>
  <c r="E272" i="1" s="1"/>
  <c r="D273" i="1"/>
  <c r="D272" i="1" s="1"/>
  <c r="C273" i="1"/>
  <c r="F271" i="1"/>
  <c r="F270" i="1"/>
  <c r="F268" i="1"/>
  <c r="F266" i="1"/>
  <c r="F264" i="1"/>
  <c r="F262" i="1"/>
  <c r="F261" i="1"/>
  <c r="F260" i="1"/>
  <c r="F259" i="1"/>
  <c r="F257" i="1"/>
  <c r="F255" i="1"/>
  <c r="C253" i="1"/>
  <c r="F249" i="1"/>
  <c r="F247" i="1"/>
  <c r="F242" i="1"/>
  <c r="F241" i="1"/>
  <c r="F237" i="1"/>
  <c r="F234" i="1"/>
  <c r="F233" i="1"/>
  <c r="F232" i="1"/>
  <c r="F231" i="1"/>
  <c r="F227" i="1"/>
  <c r="F226" i="1"/>
  <c r="C224" i="1"/>
  <c r="F223" i="1"/>
  <c r="F221" i="1"/>
  <c r="F219" i="1"/>
  <c r="F217" i="1"/>
  <c r="F215" i="1"/>
  <c r="F213" i="1"/>
  <c r="F211" i="1"/>
  <c r="F209" i="1"/>
  <c r="F207" i="1"/>
  <c r="C205" i="1"/>
  <c r="F204" i="1"/>
  <c r="F202" i="1"/>
  <c r="F200" i="1"/>
  <c r="F198" i="1"/>
  <c r="F197" i="1"/>
  <c r="F196" i="1"/>
  <c r="C194" i="1"/>
  <c r="F184" i="1"/>
  <c r="C182" i="1"/>
  <c r="F181" i="1"/>
  <c r="F180" i="1"/>
  <c r="F179" i="1"/>
  <c r="F177" i="1"/>
  <c r="F175" i="1"/>
  <c r="F173" i="1"/>
  <c r="F171" i="1"/>
  <c r="C169" i="1"/>
  <c r="F168" i="1"/>
  <c r="F163" i="1"/>
  <c r="F161" i="1"/>
  <c r="F159" i="1"/>
  <c r="F157" i="1"/>
  <c r="F156" i="1"/>
  <c r="F155" i="1"/>
  <c r="F144" i="1"/>
  <c r="F142" i="1"/>
  <c r="F140" i="1"/>
  <c r="C138" i="1"/>
  <c r="F135" i="1"/>
  <c r="F133" i="1"/>
  <c r="C131" i="1"/>
  <c r="F130" i="1"/>
  <c r="F128" i="1"/>
  <c r="F124" i="1"/>
  <c r="F122" i="1"/>
  <c r="C120" i="1"/>
  <c r="F119" i="1"/>
  <c r="F117" i="1"/>
  <c r="F116" i="1"/>
  <c r="E114" i="1"/>
  <c r="D114" i="1"/>
  <c r="C114" i="1"/>
  <c r="F111" i="1"/>
  <c r="F107" i="1"/>
  <c r="F105" i="1"/>
  <c r="F103" i="1"/>
  <c r="F84" i="1"/>
  <c r="C82" i="1"/>
  <c r="F81" i="1"/>
  <c r="F79" i="1" s="1"/>
  <c r="E79" i="1"/>
  <c r="D79" i="1"/>
  <c r="C79" i="1"/>
  <c r="F75" i="1"/>
  <c r="F72" i="1"/>
  <c r="F70" i="1"/>
  <c r="F68" i="1"/>
  <c r="F60" i="1"/>
  <c r="C58" i="1"/>
  <c r="F56" i="1"/>
  <c r="D54" i="1"/>
  <c r="C54" i="1"/>
  <c r="F53" i="1"/>
  <c r="F52" i="1"/>
  <c r="E50" i="1"/>
  <c r="D50" i="1"/>
  <c r="C50" i="1"/>
  <c r="F47" i="1"/>
  <c r="F46" i="1"/>
  <c r="F44" i="1"/>
  <c r="F43" i="1"/>
  <c r="F42" i="1"/>
  <c r="F40" i="1"/>
  <c r="F38" i="1"/>
  <c r="E36" i="1"/>
  <c r="D36" i="1"/>
  <c r="F31" i="1"/>
  <c r="F29" i="1"/>
  <c r="F28" i="1"/>
  <c r="F27" i="1"/>
  <c r="F25" i="1"/>
  <c r="E23" i="1"/>
  <c r="D23" i="1"/>
  <c r="F22" i="1"/>
  <c r="F20" i="1"/>
  <c r="F18" i="1"/>
  <c r="F16" i="1"/>
  <c r="F15" i="1"/>
  <c r="E13" i="1"/>
  <c r="D13" i="1"/>
  <c r="C13" i="1"/>
  <c r="F12" i="1"/>
  <c r="F11" i="1"/>
  <c r="F9" i="1"/>
  <c r="E7" i="1"/>
  <c r="D7" i="1"/>
  <c r="C7" i="1"/>
  <c r="E390" i="1" l="1"/>
  <c r="F245" i="1"/>
  <c r="F54" i="1"/>
  <c r="D6" i="1"/>
  <c r="F307" i="1"/>
  <c r="F73" i="1"/>
  <c r="D390" i="1"/>
  <c r="F324" i="1"/>
  <c r="F321" i="1"/>
  <c r="F182" i="1"/>
  <c r="D355" i="1"/>
  <c r="E355" i="1"/>
  <c r="F224" i="1"/>
  <c r="F235" i="1"/>
  <c r="F253" i="1"/>
  <c r="F380" i="1"/>
  <c r="F394" i="1"/>
  <c r="F400" i="1"/>
  <c r="E295" i="1"/>
  <c r="F205" i="1"/>
  <c r="F153" i="1"/>
  <c r="F194" i="1"/>
  <c r="F169" i="1"/>
  <c r="F356" i="1"/>
  <c r="F36" i="1"/>
  <c r="E6" i="1"/>
  <c r="F23" i="1"/>
  <c r="F101" i="1"/>
  <c r="F296" i="1"/>
  <c r="F391" i="1"/>
  <c r="F397" i="1"/>
  <c r="F403" i="1"/>
  <c r="F383" i="1"/>
  <c r="F114" i="1"/>
  <c r="F273" i="1"/>
  <c r="F290" i="1"/>
  <c r="C295" i="1"/>
  <c r="F327" i="1"/>
  <c r="F350" i="1"/>
  <c r="C355" i="1"/>
  <c r="E57" i="1"/>
  <c r="F138" i="1"/>
  <c r="C152" i="1"/>
  <c r="F316" i="1"/>
  <c r="C390" i="1"/>
  <c r="F13" i="1"/>
  <c r="D57" i="1"/>
  <c r="F120" i="1"/>
  <c r="C272" i="1"/>
  <c r="F131" i="1"/>
  <c r="F82" i="1"/>
  <c r="C6" i="1"/>
  <c r="F50" i="1"/>
  <c r="F7" i="1"/>
  <c r="F58" i="1"/>
  <c r="C57" i="1"/>
  <c r="F355" i="1" l="1"/>
  <c r="F390" i="1"/>
  <c r="F295" i="1"/>
  <c r="F6" i="1"/>
  <c r="F272" i="1"/>
  <c r="F152" i="1"/>
  <c r="E406" i="1"/>
  <c r="D406" i="1"/>
  <c r="C406" i="1"/>
  <c r="F57" i="1"/>
  <c r="G86" i="1" l="1"/>
  <c r="G90" i="1"/>
  <c r="G109" i="1"/>
  <c r="G113" i="1"/>
  <c r="G88" i="1"/>
  <c r="G92" i="1"/>
  <c r="G111" i="1"/>
  <c r="G48" i="1"/>
  <c r="G328" i="1"/>
  <c r="G330" i="1"/>
  <c r="G332" i="1"/>
  <c r="G334" i="1"/>
  <c r="G336" i="1"/>
  <c r="G338" i="1"/>
  <c r="G340" i="1"/>
  <c r="G342" i="1"/>
  <c r="G344" i="1"/>
  <c r="G346" i="1"/>
  <c r="G348" i="1"/>
  <c r="G350" i="1"/>
  <c r="G352" i="1"/>
  <c r="G354" i="1"/>
  <c r="G356" i="1"/>
  <c r="G358" i="1"/>
  <c r="G360" i="1"/>
  <c r="G362" i="1"/>
  <c r="G364" i="1"/>
  <c r="G366" i="1"/>
  <c r="G368" i="1"/>
  <c r="G370" i="1"/>
  <c r="G372" i="1"/>
  <c r="G374" i="1"/>
  <c r="G376" i="1"/>
  <c r="G378" i="1"/>
  <c r="G380" i="1"/>
  <c r="G382" i="1"/>
  <c r="G384" i="1"/>
  <c r="G386" i="1"/>
  <c r="G388" i="1"/>
  <c r="G391" i="1"/>
  <c r="G393" i="1"/>
  <c r="G395" i="1"/>
  <c r="G397" i="1"/>
  <c r="G399" i="1"/>
  <c r="G401" i="1"/>
  <c r="G403" i="1"/>
  <c r="G405" i="1"/>
  <c r="G329" i="1"/>
  <c r="G331" i="1"/>
  <c r="G333" i="1"/>
  <c r="G335" i="1"/>
  <c r="G337" i="1"/>
  <c r="G339" i="1"/>
  <c r="G341" i="1"/>
  <c r="G343" i="1"/>
  <c r="G345" i="1"/>
  <c r="G347" i="1"/>
  <c r="G349" i="1"/>
  <c r="G351" i="1"/>
  <c r="G353" i="1"/>
  <c r="G355" i="1"/>
  <c r="G357" i="1"/>
  <c r="G359" i="1"/>
  <c r="G361" i="1"/>
  <c r="G363" i="1"/>
  <c r="G365" i="1"/>
  <c r="G367" i="1"/>
  <c r="G369" i="1"/>
  <c r="G371" i="1"/>
  <c r="G373" i="1"/>
  <c r="G375" i="1"/>
  <c r="G377" i="1"/>
  <c r="G379" i="1"/>
  <c r="G381" i="1"/>
  <c r="G383" i="1"/>
  <c r="G385" i="1"/>
  <c r="G387" i="1"/>
  <c r="G389" i="1"/>
  <c r="G392" i="1"/>
  <c r="G394" i="1"/>
  <c r="G396" i="1"/>
  <c r="G398" i="1"/>
  <c r="G400" i="1"/>
  <c r="G402" i="1"/>
  <c r="G404" i="1"/>
  <c r="F406" i="1"/>
  <c r="G31" i="1"/>
  <c r="G32" i="1"/>
  <c r="G49" i="1"/>
  <c r="G28" i="1"/>
  <c r="G146" i="1"/>
  <c r="G33" i="1"/>
  <c r="G29" i="1"/>
  <c r="G34" i="1"/>
  <c r="G30" i="1"/>
  <c r="G326" i="1"/>
  <c r="G321" i="1"/>
  <c r="G317" i="1"/>
  <c r="G309" i="1"/>
  <c r="G304" i="1"/>
  <c r="G294" i="1"/>
  <c r="G290" i="1"/>
  <c r="G280" i="1"/>
  <c r="G278" i="1"/>
  <c r="G275" i="1"/>
  <c r="G269" i="1"/>
  <c r="G265" i="1"/>
  <c r="G261" i="1"/>
  <c r="G256" i="1"/>
  <c r="G248" i="1"/>
  <c r="G241" i="1"/>
  <c r="G235" i="1"/>
  <c r="G231" i="1"/>
  <c r="G225" i="1"/>
  <c r="G223" i="1"/>
  <c r="G219" i="1"/>
  <c r="G215" i="1"/>
  <c r="G211" i="1"/>
  <c r="G207" i="1"/>
  <c r="G199" i="1"/>
  <c r="G196" i="1"/>
  <c r="G324" i="1"/>
  <c r="G308" i="1"/>
  <c r="G306" i="1"/>
  <c r="G282" i="1"/>
  <c r="G260" i="1"/>
  <c r="G237" i="1"/>
  <c r="G222" i="1"/>
  <c r="G218" i="1"/>
  <c r="G214" i="1"/>
  <c r="G210" i="1"/>
  <c r="G206" i="1"/>
  <c r="G204" i="1"/>
  <c r="G194" i="1"/>
  <c r="G183" i="1"/>
  <c r="G181" i="1"/>
  <c r="G176" i="1"/>
  <c r="G163" i="1"/>
  <c r="G159" i="1"/>
  <c r="G154" i="1"/>
  <c r="G143" i="1"/>
  <c r="G139" i="1"/>
  <c r="G135" i="1"/>
  <c r="G130" i="1"/>
  <c r="G126" i="1"/>
  <c r="G122" i="1"/>
  <c r="G117" i="1"/>
  <c r="G114" i="1"/>
  <c r="G83" i="1"/>
  <c r="G74" i="1"/>
  <c r="G327" i="1"/>
  <c r="G320" i="1"/>
  <c r="G305" i="1"/>
  <c r="G291" i="1"/>
  <c r="G279" i="1"/>
  <c r="G271" i="1"/>
  <c r="G264" i="1"/>
  <c r="G255" i="1"/>
  <c r="G236" i="1"/>
  <c r="G227" i="1"/>
  <c r="G220" i="1"/>
  <c r="G212" i="1"/>
  <c r="G203" i="1"/>
  <c r="G192" i="1"/>
  <c r="G323" i="1"/>
  <c r="G303" i="1"/>
  <c r="G240" i="1"/>
  <c r="G221" i="1"/>
  <c r="G213" i="1"/>
  <c r="G205" i="1"/>
  <c r="G193" i="1"/>
  <c r="G179" i="1"/>
  <c r="G160" i="1"/>
  <c r="G153" i="1"/>
  <c r="G142" i="1"/>
  <c r="G132" i="1"/>
  <c r="G123" i="1"/>
  <c r="G115" i="1"/>
  <c r="G103" i="1"/>
  <c r="G94" i="1"/>
  <c r="G318" i="1"/>
  <c r="G292" i="1"/>
  <c r="G274" i="1"/>
  <c r="G267" i="1"/>
  <c r="G263" i="1"/>
  <c r="G226" i="1"/>
  <c r="G178" i="1"/>
  <c r="G174" i="1"/>
  <c r="G155" i="1"/>
  <c r="G144" i="1"/>
  <c r="G140" i="1"/>
  <c r="G128" i="1"/>
  <c r="G124" i="1"/>
  <c r="G119" i="1"/>
  <c r="G80" i="1"/>
  <c r="G75" i="1"/>
  <c r="G72" i="1"/>
  <c r="G68" i="1"/>
  <c r="G60" i="1"/>
  <c r="G54" i="1"/>
  <c r="G43" i="1"/>
  <c r="G41" i="1"/>
  <c r="G39" i="1"/>
  <c r="G27" i="1"/>
  <c r="G19" i="1"/>
  <c r="G15" i="1"/>
  <c r="G12" i="1"/>
  <c r="G257" i="1"/>
  <c r="G253" i="1"/>
  <c r="G246" i="1"/>
  <c r="G242" i="1"/>
  <c r="G200" i="1"/>
  <c r="G180" i="1"/>
  <c r="G161" i="1"/>
  <c r="G322" i="1"/>
  <c r="G295" i="1"/>
  <c r="G276" i="1"/>
  <c r="G259" i="1"/>
  <c r="G234" i="1"/>
  <c r="G216" i="1"/>
  <c r="G198" i="1"/>
  <c r="G307" i="1"/>
  <c r="G228" i="1"/>
  <c r="G209" i="1"/>
  <c r="G182" i="1"/>
  <c r="G156" i="1"/>
  <c r="G136" i="1"/>
  <c r="G118" i="1"/>
  <c r="G98" i="1"/>
  <c r="G293" i="1"/>
  <c r="G270" i="1"/>
  <c r="G262" i="1"/>
  <c r="G177" i="1"/>
  <c r="G145" i="1"/>
  <c r="G129" i="1"/>
  <c r="G121" i="1"/>
  <c r="G79" i="1"/>
  <c r="G69" i="1"/>
  <c r="G59" i="1"/>
  <c r="G42" i="1"/>
  <c r="G36" i="1"/>
  <c r="G26" i="1"/>
  <c r="G16" i="1"/>
  <c r="G7" i="1"/>
  <c r="G249" i="1"/>
  <c r="G233" i="1"/>
  <c r="G162" i="1"/>
  <c r="G157" i="1"/>
  <c r="G133" i="1"/>
  <c r="G105" i="1"/>
  <c r="G100" i="1"/>
  <c r="G96" i="1"/>
  <c r="G71" i="1"/>
  <c r="G67" i="1"/>
  <c r="G56" i="1"/>
  <c r="G53" i="1"/>
  <c r="G51" i="1"/>
  <c r="G46" i="1"/>
  <c r="G38" i="1"/>
  <c r="G24" i="1"/>
  <c r="G21" i="1"/>
  <c r="G17" i="1"/>
  <c r="G11" i="1"/>
  <c r="G9" i="1"/>
  <c r="G6" i="1"/>
  <c r="G316" i="1"/>
  <c r="G283" i="1"/>
  <c r="G268" i="1"/>
  <c r="G247" i="1"/>
  <c r="G224" i="1"/>
  <c r="G208" i="1"/>
  <c r="G325" i="1"/>
  <c r="G281" i="1"/>
  <c r="G217" i="1"/>
  <c r="G195" i="1"/>
  <c r="G175" i="1"/>
  <c r="G151" i="1"/>
  <c r="G127" i="1"/>
  <c r="G107" i="1"/>
  <c r="G81" i="1"/>
  <c r="G319" i="1"/>
  <c r="G277" i="1"/>
  <c r="G266" i="1"/>
  <c r="G184" i="1"/>
  <c r="G168" i="1"/>
  <c r="G141" i="1"/>
  <c r="G125" i="1"/>
  <c r="G116" i="1"/>
  <c r="G73" i="1"/>
  <c r="G61" i="1"/>
  <c r="G44" i="1"/>
  <c r="G40" i="1"/>
  <c r="G20" i="1"/>
  <c r="G14" i="1"/>
  <c r="G254" i="1"/>
  <c r="G245" i="1"/>
  <c r="G197" i="1"/>
  <c r="G158" i="1"/>
  <c r="G134" i="1"/>
  <c r="G84" i="1"/>
  <c r="G70" i="1"/>
  <c r="G62" i="1"/>
  <c r="G55" i="1"/>
  <c r="G52" i="1"/>
  <c r="G47" i="1"/>
  <c r="G45" i="1"/>
  <c r="G37" i="1"/>
  <c r="G25" i="1"/>
  <c r="G22" i="1"/>
  <c r="G18" i="1"/>
  <c r="G13" i="1"/>
  <c r="G10" i="1"/>
  <c r="G8" i="1"/>
  <c r="G152" i="1"/>
  <c r="G23" i="1" l="1"/>
  <c r="G101" i="1"/>
  <c r="G296" i="1"/>
  <c r="G50" i="1"/>
  <c r="G58" i="1"/>
  <c r="G169" i="1"/>
  <c r="G131" i="1"/>
  <c r="G120" i="1"/>
  <c r="G272" i="1"/>
  <c r="G82" i="1"/>
  <c r="G138" i="1"/>
  <c r="G57" i="1" l="1"/>
</calcChain>
</file>

<file path=xl/sharedStrings.xml><?xml version="1.0" encoding="utf-8"?>
<sst xmlns="http://schemas.openxmlformats.org/spreadsheetml/2006/main" count="711" uniqueCount="705">
  <si>
    <t>H. AYUNTAMIENTO DE VILLA DE REYES, S.L.P.</t>
  </si>
  <si>
    <t>(CIFRAS EN PESOS)</t>
  </si>
  <si>
    <t>COG</t>
  </si>
  <si>
    <t>Rubro/Cuenta</t>
  </si>
  <si>
    <t>AUMENTO</t>
  </si>
  <si>
    <t>DISMINUCION</t>
  </si>
  <si>
    <t>%</t>
  </si>
  <si>
    <t>1000</t>
  </si>
  <si>
    <t>SERVICIOS PERSONALES</t>
  </si>
  <si>
    <t>1100</t>
  </si>
  <si>
    <t>REMUNERACIONES AL PERSONAL DE CARÁCTER PERMANENTE</t>
  </si>
  <si>
    <t>1110</t>
  </si>
  <si>
    <t>DIETAS</t>
  </si>
  <si>
    <t>1111</t>
  </si>
  <si>
    <t xml:space="preserve">    DIETAS </t>
  </si>
  <si>
    <t>1130</t>
  </si>
  <si>
    <t>SUELDOS BASE AL PERSONAL PERMANENTE</t>
  </si>
  <si>
    <t>1131</t>
  </si>
  <si>
    <t xml:space="preserve">    SUELDO BASE</t>
  </si>
  <si>
    <t>1132</t>
  </si>
  <si>
    <t xml:space="preserve">    COMPLEMENTO DE SUELDO</t>
  </si>
  <si>
    <t>1200</t>
  </si>
  <si>
    <t>REMUNERACIONES AL PERSONAL DE CARÁCTER TRANSITORIO</t>
  </si>
  <si>
    <t>1210</t>
  </si>
  <si>
    <t>HONORARIOS POR SERVICIOS PERSONALES INDEPENDIENTES</t>
  </si>
  <si>
    <t>1211</t>
  </si>
  <si>
    <t xml:space="preserve">    HONORARIOS POR SERVICIOS PERSONALES</t>
  </si>
  <si>
    <t>1212</t>
  </si>
  <si>
    <t xml:space="preserve">    HONORARIOS ASIMILABLES A SALARIOS</t>
  </si>
  <si>
    <t>1220</t>
  </si>
  <si>
    <t>SUELDOS BASE AL PERSONAL EVENTUAL</t>
  </si>
  <si>
    <t>1221</t>
  </si>
  <si>
    <t xml:space="preserve">    SUELDOS BASE AL PERSONAL EVENTUAL</t>
  </si>
  <si>
    <t>1230</t>
  </si>
  <si>
    <t>RETRIBUCIONES POR SERVICIOS DE CARÁCTER SOCIAL</t>
  </si>
  <si>
    <t>1231</t>
  </si>
  <si>
    <t xml:space="preserve">    RETRIBUCIONES POR SERVICIOS DE CARÁCTER SOCIAL</t>
  </si>
  <si>
    <t>1240</t>
  </si>
  <si>
    <t>RETRIBUCION A LOS REPRESENTANTES DE LOS TRABAJADORES Y DE LOS PATRONES EN LA JUNTA DE CONCILIACIÓN Y ARBITRAJE</t>
  </si>
  <si>
    <t>1241</t>
  </si>
  <si>
    <t xml:space="preserve">    RETRIBUCION A LOS REPRESENTANTES DE LOS TRABAJADORES Y DE LOS PATRONES EN LA JUNTA DE CONCILIACIÓN Y ARBITRAJE</t>
  </si>
  <si>
    <t>1300</t>
  </si>
  <si>
    <t>REMUNERACIONES ADICIONALES Y ESPECIALES</t>
  </si>
  <si>
    <t>1310</t>
  </si>
  <si>
    <t>PRIMAS POR AÑOS DE SERVICIOS EFECTIVOS PRESTADOS</t>
  </si>
  <si>
    <t>1311</t>
  </si>
  <si>
    <t xml:space="preserve">    PRIMA QUINQUENAL POR AÑOS DE SERVICIOS EFECTIVOS PRESTADOS</t>
  </si>
  <si>
    <t>1320</t>
  </si>
  <si>
    <t>PRIMAS DE VACACIONES, DOMINICAL Y GRATIFICACION DE FIN DE AÑO</t>
  </si>
  <si>
    <t>1321</t>
  </si>
  <si>
    <t xml:space="preserve">    PRIMA VACACIONAL</t>
  </si>
  <si>
    <t>1322</t>
  </si>
  <si>
    <t xml:space="preserve">    PRIMA DOMINICAL</t>
  </si>
  <si>
    <t>1323</t>
  </si>
  <si>
    <t xml:space="preserve">    GRATIFICACIÓN DE FIN DE AÑO</t>
  </si>
  <si>
    <t>1330</t>
  </si>
  <si>
    <t>HORAS EXTRAORDINARIAS</t>
  </si>
  <si>
    <t>1331</t>
  </si>
  <si>
    <t xml:space="preserve">    REMUNERACIONES POR HORAS EXTRAORDINARIAS</t>
  </si>
  <si>
    <t>1332</t>
  </si>
  <si>
    <t xml:space="preserve">    PAGO DE DIAS DE DESCANSO LABORADOS</t>
  </si>
  <si>
    <t>1400</t>
  </si>
  <si>
    <t>SEGURIDAD SOCIAL</t>
  </si>
  <si>
    <t>1500</t>
  </si>
  <si>
    <t>OTRAS PRESTACIONES SOCIALES Y ECONOMICAS</t>
  </si>
  <si>
    <t>1510</t>
  </si>
  <si>
    <t>CUOTAS PARA EL FONDO DE AHORRO Y FONDO DE TRABAJO</t>
  </si>
  <si>
    <t>1511</t>
  </si>
  <si>
    <t xml:space="preserve">    FONDO DE AHORRO</t>
  </si>
  <si>
    <t>1520</t>
  </si>
  <si>
    <t>INDEMNIZACIONES</t>
  </si>
  <si>
    <t>1521</t>
  </si>
  <si>
    <t xml:space="preserve">    INDEMNIZACIONES Y LIQUIDACIONES POR RETIRO Y HABERES CAÍDOS</t>
  </si>
  <si>
    <t>1530</t>
  </si>
  <si>
    <t>PRESTACIONES Y HABERES DE RETIRO</t>
  </si>
  <si>
    <t>1531</t>
  </si>
  <si>
    <t xml:space="preserve">    FONDO DE AHORRO (PENSIONES)</t>
  </si>
  <si>
    <t>1532</t>
  </si>
  <si>
    <t xml:space="preserve">    ESTIMULOS POR AÑOS DE SERVICIO</t>
  </si>
  <si>
    <t>1533</t>
  </si>
  <si>
    <t xml:space="preserve">    LIQUIDACION DE LAS PRESTACIONES (JUBILACION)</t>
  </si>
  <si>
    <t>1540</t>
  </si>
  <si>
    <t>PRESTACIONES CONTRACTUALES</t>
  </si>
  <si>
    <t>1541</t>
  </si>
  <si>
    <t xml:space="preserve">    PRESTACIONES CONTRACTUALES MENSUALES</t>
  </si>
  <si>
    <t>1542</t>
  </si>
  <si>
    <t xml:space="preserve">    PRESTACIONES CONTRACTUALES ANUALES</t>
  </si>
  <si>
    <t>1600</t>
  </si>
  <si>
    <t>PREVISIONES</t>
  </si>
  <si>
    <t>1610</t>
  </si>
  <si>
    <t>PREVISIONES DE CARÁCTER LABORAL, ECONOMICA Y DE SEGURIDAD SOCIAL</t>
  </si>
  <si>
    <t>1611</t>
  </si>
  <si>
    <t xml:space="preserve">    REGULARIZACIONES</t>
  </si>
  <si>
    <t>1612</t>
  </si>
  <si>
    <t xml:space="preserve">    PREVISION DE INCREMENTO SALARIAL</t>
  </si>
  <si>
    <t>1700</t>
  </si>
  <si>
    <t>PAGO DE ESTÍMULOS A SERVIDORES PÚBLICOS</t>
  </si>
  <si>
    <t>1710</t>
  </si>
  <si>
    <t>ESTÍMULOS</t>
  </si>
  <si>
    <t>1711</t>
  </si>
  <si>
    <t xml:space="preserve">    ESTÍMULOS</t>
  </si>
  <si>
    <t>2000</t>
  </si>
  <si>
    <t>MATERIALES Y SUMINISTROS</t>
  </si>
  <si>
    <t>2100</t>
  </si>
  <si>
    <t>MATERIALES  DE ADMINISTRACIÓN, EMISIÓN DE DOCUMENTOS Y ARTÍCULOS OFICIALES</t>
  </si>
  <si>
    <t>2110</t>
  </si>
  <si>
    <t xml:space="preserve"> MATERIALES, ÚTILES Y EQUIPOS MENORES DE OFICINA</t>
  </si>
  <si>
    <t>2111</t>
  </si>
  <si>
    <t xml:space="preserve">    MATERIALES, ÚTILES Y EQUIPOS MENORES DE OFICINA</t>
  </si>
  <si>
    <t>2120</t>
  </si>
  <si>
    <t xml:space="preserve"> MATERIALES Y ÚTILES DE IMPRESIÓN Y REPRODUCCIÓN</t>
  </si>
  <si>
    <t xml:space="preserve">    MATERIALES Y ÚTILES DE IMPRESIÓN Y REPRODUCCIÓN</t>
  </si>
  <si>
    <t>2160</t>
  </si>
  <si>
    <t xml:space="preserve"> MATERIAL DE LIMPIEZA</t>
  </si>
  <si>
    <t>2161</t>
  </si>
  <si>
    <t xml:space="preserve">    MATERIAL DE LIMPIEZA</t>
  </si>
  <si>
    <t>2170</t>
  </si>
  <si>
    <t>MATERIALES Y ÚTILES DE ENSEÑANZA</t>
  </si>
  <si>
    <t>2171</t>
  </si>
  <si>
    <t xml:space="preserve">    MATERIALES Y ÚTILES DE ENSEÑANZA</t>
  </si>
  <si>
    <t>2180</t>
  </si>
  <si>
    <t>MATERIALES PARA EL REGISTRO E IDENTIFICACIÓN DE BIENES Y PERSONAS</t>
  </si>
  <si>
    <t>2181</t>
  </si>
  <si>
    <t xml:space="preserve">    MATERIALES PARA EL REGISTRO E IDENTIFICACIÓN DE BIENES Y PERSONAS</t>
  </si>
  <si>
    <t>2200</t>
  </si>
  <si>
    <t>ALIMENTOS Y UTENSILIOS</t>
  </si>
  <si>
    <t>2210</t>
  </si>
  <si>
    <t>PRODUCTOS ALIMENTICIOS PARA PERSONAS</t>
  </si>
  <si>
    <t>2211</t>
  </si>
  <si>
    <t xml:space="preserve">    ALIMENTACIÓN EN OFICINAS O LUGARES DE TRABAJO</t>
  </si>
  <si>
    <t>2300</t>
  </si>
  <si>
    <t xml:space="preserve"> MATERIAS PRIMAS Y MATERIALES DE PRODUCCIÓN Y COMERCIALIZACIÓN</t>
  </si>
  <si>
    <t>2310</t>
  </si>
  <si>
    <t>PRODUCTOS ALIMENTICIOS, AGROPECUARIOS Y FORESTALES ADQUIRIDOS COMO MATERIA PRIMA</t>
  </si>
  <si>
    <t>2311</t>
  </si>
  <si>
    <t xml:space="preserve">    PRODUCTOS ALIMENTICIOS, AGROPECUARIOS Y FORESTALES ADQUIRIDOS COMO MATERIA PRIMA</t>
  </si>
  <si>
    <t>2400</t>
  </si>
  <si>
    <t xml:space="preserve"> MATERIALES Y ARTÍCULOS DE CONSTRUCCIÓN Y DE REPARACIÓN</t>
  </si>
  <si>
    <t>2410</t>
  </si>
  <si>
    <t>PRODUCTOS MINERALES NO METÁLICOS</t>
  </si>
  <si>
    <t>2411</t>
  </si>
  <si>
    <t xml:space="preserve">    PRODUCTOS MINERALES NO METÁLICOS</t>
  </si>
  <si>
    <t>2461</t>
  </si>
  <si>
    <t xml:space="preserve">    MATERIAL ELÉCTRICO Y ELECTRÓNICO</t>
  </si>
  <si>
    <t>2470</t>
  </si>
  <si>
    <t>ARTÍCULOS METÁLICOS PARA LA CONSTRUCCIÓN</t>
  </si>
  <si>
    <t>2471</t>
  </si>
  <si>
    <t xml:space="preserve">    ARTÍCULOS METÁLICOS PARA LA CONSTRUCCIÓN</t>
  </si>
  <si>
    <t>2480</t>
  </si>
  <si>
    <t>MATERIALES COMPLEMENTARIOS</t>
  </si>
  <si>
    <t>2481</t>
  </si>
  <si>
    <t xml:space="preserve">    MATERIALES COMPLEMENTARIOS</t>
  </si>
  <si>
    <t>2490</t>
  </si>
  <si>
    <t>OTROS MATERIALES Y ARTÍCULOS DE CONSTRUCCIÓN Y REPARACIÓN</t>
  </si>
  <si>
    <t>2491</t>
  </si>
  <si>
    <t xml:space="preserve">    OTROS MATERIALES Y ARTÍCULOS DE CONSTRUCCIÓN Y REPARACIÓN</t>
  </si>
  <si>
    <t>2500</t>
  </si>
  <si>
    <t xml:space="preserve"> PRODUCTOS QUÍMICOS, FARMACÉUTICOS Y DE LABORATORIO</t>
  </si>
  <si>
    <t>2510</t>
  </si>
  <si>
    <t>PRODUCTOS QUÍMICOS BÁSICOS</t>
  </si>
  <si>
    <t>2511</t>
  </si>
  <si>
    <t xml:space="preserve">    PRODUCTOS QUÍMICOS BÁSICOS</t>
  </si>
  <si>
    <t>2520</t>
  </si>
  <si>
    <t>FERTILIZANTES, PESTICIDAS Y OTROS AGROQUÍMICOS</t>
  </si>
  <si>
    <t>2521</t>
  </si>
  <si>
    <t xml:space="preserve">    FERTILIZANTES, PESTICIDAS Y OTROS AGROQUÍMICOS</t>
  </si>
  <si>
    <t>2530</t>
  </si>
  <si>
    <t>MEDICINAS Y PRODUCTOS FARMACÉUTICOS</t>
  </si>
  <si>
    <t>2531</t>
  </si>
  <si>
    <t xml:space="preserve">    MEDICINAS Y PRODUCTOS FARMACÉUTICOS</t>
  </si>
  <si>
    <t>2600</t>
  </si>
  <si>
    <t>COMBUSTIBLES, LUBRICANTES Y ADITIVOS</t>
  </si>
  <si>
    <t>2610</t>
  </si>
  <si>
    <t>2611</t>
  </si>
  <si>
    <t xml:space="preserve">    COMBUSTIBLES, LUBRICANTES Y ADITIVOS</t>
  </si>
  <si>
    <t>2612</t>
  </si>
  <si>
    <t xml:space="preserve">    TURBOSINA O GAS AVIÓN</t>
  </si>
  <si>
    <t>2620</t>
  </si>
  <si>
    <t>CARBÓN Y SUS DERIVADOS</t>
  </si>
  <si>
    <t>2621</t>
  </si>
  <si>
    <t xml:space="preserve">    CARBÓN Y SUS DERIVADOS</t>
  </si>
  <si>
    <t>2700</t>
  </si>
  <si>
    <t xml:space="preserve"> VESTUARIO, BLANCOS, PRENDAS DE PROTECCIÓN Y ARTÍCULOS DEPORTIVOS</t>
  </si>
  <si>
    <t>2710</t>
  </si>
  <si>
    <t>VESTUARIO Y UNIFORMES</t>
  </si>
  <si>
    <t>2711</t>
  </si>
  <si>
    <t xml:space="preserve">    VESTUARIO Y UNIFORMES</t>
  </si>
  <si>
    <t>2720</t>
  </si>
  <si>
    <t xml:space="preserve"> PRENDAS DE SEGURIDAD Y PROTECCIÓN PERSONAL</t>
  </si>
  <si>
    <t>2721</t>
  </si>
  <si>
    <t xml:space="preserve">    PRENDAS DE SEGURIDAD Y PROTECCIÓN PERSONAL</t>
  </si>
  <si>
    <t>2730</t>
  </si>
  <si>
    <t>ARTÍCULOS DEPORTIVOS</t>
  </si>
  <si>
    <t>2731</t>
  </si>
  <si>
    <t xml:space="preserve">    ARTÍCULOS DEPORTIVOS</t>
  </si>
  <si>
    <t>2740</t>
  </si>
  <si>
    <t>PRODUCTOS TEXTILES</t>
  </si>
  <si>
    <t>2741</t>
  </si>
  <si>
    <t xml:space="preserve">    PRODUCTOS TEXTILES</t>
  </si>
  <si>
    <t>2750</t>
  </si>
  <si>
    <t>BLANCOS Y OTROS PRODUCTOS TEXTILES, EXCEPTO PRENDAS DE VESTIR</t>
  </si>
  <si>
    <t>2751</t>
  </si>
  <si>
    <t xml:space="preserve">    BLANCOS Y OTROS PRODUCTOS TEXTILES, EXCEPTO PRENDAS DE VESTIR</t>
  </si>
  <si>
    <t>2800</t>
  </si>
  <si>
    <t>MATERIALES Y SUMINISTROS PARA SEGURIDAD</t>
  </si>
  <si>
    <t>2810</t>
  </si>
  <si>
    <t>SUSTANCIAS Y MATERIALES EXPLOSIVOS</t>
  </si>
  <si>
    <t>2811</t>
  </si>
  <si>
    <t xml:space="preserve">    SUSTANCIAS Y MATERIALES EXPLOSIVOS</t>
  </si>
  <si>
    <t>2820</t>
  </si>
  <si>
    <t>MATERIALES DE SEGURIDAD PÚBLICA</t>
  </si>
  <si>
    <t>2821</t>
  </si>
  <si>
    <t xml:space="preserve">    MATERIALES DE SEGURIDAD PÚBLICA</t>
  </si>
  <si>
    <t>2830</t>
  </si>
  <si>
    <t>PRENDAS DE PROTECCIÓN PARA SEGURIDAD PÚBLICA Y NACIONAL</t>
  </si>
  <si>
    <t>2831</t>
  </si>
  <si>
    <t xml:space="preserve">    PRENDAS DE PROTECCIÓN PARA SEGURIDAD PÚBLICA Y NACIONAL</t>
  </si>
  <si>
    <t>2900</t>
  </si>
  <si>
    <t>HERRAMIENTAS, REFACCIONES Y ACCESORIOS MENORES</t>
  </si>
  <si>
    <t>2910</t>
  </si>
  <si>
    <t>HERRAMIENTAS MENORES</t>
  </si>
  <si>
    <t>2911</t>
  </si>
  <si>
    <t xml:space="preserve">    HERRAMIENTAS MENORES</t>
  </si>
  <si>
    <t>2920</t>
  </si>
  <si>
    <t>REFACCIONES Y ACCESORIOS MENORES DE EDIFICIOS</t>
  </si>
  <si>
    <t>2921</t>
  </si>
  <si>
    <t xml:space="preserve">    REFACCIONES Y ACCESORIOS MENORES DE EDIFICIOS</t>
  </si>
  <si>
    <t>2930</t>
  </si>
  <si>
    <t>REFACCIONES Y ACCESORIOS MENORES DE MOBILIARIO Y EQUIPO DE ADMINISTRACIÓN, EDUCACIONAL Y RECREATIVO</t>
  </si>
  <si>
    <t>2931</t>
  </si>
  <si>
    <t xml:space="preserve">    REFACCIONES Y ACCESORIOS MENORES DE MOBILIARIO Y EQUIPO DE ADMINISTRACIÓN, EDUCACIONAL Y RECREATIVO</t>
  </si>
  <si>
    <t>2940</t>
  </si>
  <si>
    <t>REFACCIONES Y ACCESORIOS MENORES DE EQUIPO DE CÓMPUTO Y TECNOLOGÍAS DE LA INFORMACIÓN</t>
  </si>
  <si>
    <t xml:space="preserve">    REFACCIONES Y ACCESORIOS MENORES DE EQUIPO DE CÓMPUTO Y TECNOLOGÍAS DE LA INFORMACIÓN</t>
  </si>
  <si>
    <t>3000</t>
  </si>
  <si>
    <t xml:space="preserve"> SERVICIOS GENERALES</t>
  </si>
  <si>
    <t>3100</t>
  </si>
  <si>
    <t xml:space="preserve"> SERVICIOS BÁSICOS</t>
  </si>
  <si>
    <t>3110</t>
  </si>
  <si>
    <t>ENERGÍA ELÉCTRICA</t>
  </si>
  <si>
    <t>3111</t>
  </si>
  <si>
    <t xml:space="preserve">    ENERGÍA ELÉCTRICA</t>
  </si>
  <si>
    <t>3112</t>
  </si>
  <si>
    <t xml:space="preserve">    PAGO POR ESTUDIOS DE FACTIBILIDAD DE SERVICIO ELÉCTRICO</t>
  </si>
  <si>
    <t>3113</t>
  </si>
  <si>
    <t xml:space="preserve">    OTROS PAGOS DERIVADOS DE LA PRESTACIÓN DEL SERVICIO ELÉCTRICO</t>
  </si>
  <si>
    <t>3120</t>
  </si>
  <si>
    <t>GAS</t>
  </si>
  <si>
    <t>3121</t>
  </si>
  <si>
    <t xml:space="preserve">    SUMINISTRO DE GAS POR DUCTOS, TANQUE ESTACIONARIO O DE CILINDROS.</t>
  </si>
  <si>
    <t>3130</t>
  </si>
  <si>
    <t>AGUA</t>
  </si>
  <si>
    <t>3131</t>
  </si>
  <si>
    <t xml:space="preserve">    AGUA</t>
  </si>
  <si>
    <t>3140</t>
  </si>
  <si>
    <t>TELEFONÍA TRADICIONAL</t>
  </si>
  <si>
    <t>3141</t>
  </si>
  <si>
    <t xml:space="preserve">    TELEFONÍA TRADICIONAL</t>
  </si>
  <si>
    <t>3191</t>
  </si>
  <si>
    <t xml:space="preserve">    SERVICIOS INTEGRALES Y OTROS SERVICIOS</t>
  </si>
  <si>
    <t>3200</t>
  </si>
  <si>
    <t xml:space="preserve"> SERVICIOS DE ARRENDAMIENTO</t>
  </si>
  <si>
    <t>3260</t>
  </si>
  <si>
    <t>ARRENDAMIENTO DE MAQUINARIA, OTROS EQUIPOS Y HERRAMIENTAS</t>
  </si>
  <si>
    <t>3261</t>
  </si>
  <si>
    <t xml:space="preserve">    ARRENDAMIENTO DE MAQUINARIA, OTROS EQUIPOS Y HERRAMIENTAS</t>
  </si>
  <si>
    <t>3270</t>
  </si>
  <si>
    <t>ARRENDAMIENTO DE ACTIVOS INTANGIBLES</t>
  </si>
  <si>
    <t>3271</t>
  </si>
  <si>
    <t xml:space="preserve">    ARRENDAMIENTO DE ACTIVOS INTANGIBLES</t>
  </si>
  <si>
    <t>3290</t>
  </si>
  <si>
    <t>OTROS ARRENDAMIENTOS</t>
  </si>
  <si>
    <t>3291</t>
  </si>
  <si>
    <t xml:space="preserve">    OTROS ARRENDAMIENTOS</t>
  </si>
  <si>
    <t>3292</t>
  </si>
  <si>
    <t xml:space="preserve">    RENTA DE EXHIBICIONES TEMPORALES</t>
  </si>
  <si>
    <t>3293</t>
  </si>
  <si>
    <t xml:space="preserve">    RENTAS DE PELICULAS</t>
  </si>
  <si>
    <t>3300</t>
  </si>
  <si>
    <t xml:space="preserve"> SERVICIOS PROFESIONALES, CIENTÍFICOS, TÉCNICOS Y OTROS SERVICIOS</t>
  </si>
  <si>
    <t>3310</t>
  </si>
  <si>
    <t>SERVICIOS LEGALES, DE CONTABILIDAD, AUDITORÍA Y RELACIONADOS</t>
  </si>
  <si>
    <t>3311</t>
  </si>
  <si>
    <t xml:space="preserve">    SERVICIOS LEGALES, DE CONTABILIDAD, AUDITORÍA Y RELACIONADOS</t>
  </si>
  <si>
    <t>3400</t>
  </si>
  <si>
    <t>SERVICIOS FINANCIEROS, BANCARIOS Y COMERCIALES</t>
  </si>
  <si>
    <t>3410</t>
  </si>
  <si>
    <t>SERVICIOS FINANCIEROS Y BANCARIOS</t>
  </si>
  <si>
    <t>3411</t>
  </si>
  <si>
    <t xml:space="preserve">    SERVICIOS FINANCIEROS Y BANCARIOS</t>
  </si>
  <si>
    <t>3412</t>
  </si>
  <si>
    <t xml:space="preserve">    SERVICIOS FINANCIEROS DE LA DEUDA PÚBLICA</t>
  </si>
  <si>
    <t>3413</t>
  </si>
  <si>
    <t xml:space="preserve">    DIFERENCIAS EN CAMBIOS</t>
  </si>
  <si>
    <t>3490</t>
  </si>
  <si>
    <t>SERVICIOS FINANCIEROS, BANCARIOS Y COMERCIALES INTEGRALES</t>
  </si>
  <si>
    <t>3491</t>
  </si>
  <si>
    <t xml:space="preserve">    SERVICIOS FINANCIEROS, BANCARIOS Y COMERCIALES INTEGRALES</t>
  </si>
  <si>
    <t>3500</t>
  </si>
  <si>
    <t xml:space="preserve"> SERVICIOS DE INSTALACIÓN, REPARACIÓN, MANTENIMIENTO Y CONSERVACIÓN</t>
  </si>
  <si>
    <t>3510</t>
  </si>
  <si>
    <t>CONSERVACIÓN Y MANTENIMIENTO MENOR DE INMUEBLES</t>
  </si>
  <si>
    <t>3511</t>
  </si>
  <si>
    <t xml:space="preserve">    CONSERVACIÓN Y MANTENIMIENTO MENOR DE INMUEBLES</t>
  </si>
  <si>
    <t>3520</t>
  </si>
  <si>
    <t>INSTALACIÓN, REPARACIÓN Y MANTENIMIENTO DE MOBILIARIO Y EQUIPO DE ADMINISTRACIÓN, EDUCACIONAL Y RECREATIVO</t>
  </si>
  <si>
    <t>3521</t>
  </si>
  <si>
    <t xml:space="preserve">    INSTALACIÓN, REPARACIÓN Y MANTENIMIENTO DE MOBILIARIO Y EQUIPO DE ADMINISTRACIÓN, EDUCACIONAL Y RECREATIVO</t>
  </si>
  <si>
    <t>3530</t>
  </si>
  <si>
    <t>INSTALACIÓN, REPARACIÓN Y MANTENIMIENTO DE EQUIPO DE CÓMPUTO Y TECNOLOGÍAS DE LA INFORMACIÓN</t>
  </si>
  <si>
    <t>3531</t>
  </si>
  <si>
    <t xml:space="preserve">    INSTALACIÓN, REPARACIÓN Y MANTENIMIENTO DE EQUIPO DE CÓMPUTO Y TECNOLOGÍAS DE LA INFORMACIÓN</t>
  </si>
  <si>
    <t>3540</t>
  </si>
  <si>
    <t>INSTALACIÓN, REPARACIÓN Y MANTENIMIENTO DE EQUIPO E INSTRUMENTAL MÉDICO Y DE LABORATORIO</t>
  </si>
  <si>
    <t>3541</t>
  </si>
  <si>
    <t xml:space="preserve">    INSTALACIÓN, REPARACIÓN Y MANTENIMIENTO DE EQUIPO E INSTRUMENTAL MÉDICO Y DE LABORATORIO</t>
  </si>
  <si>
    <t>3550</t>
  </si>
  <si>
    <t>REPARACIÓN Y MANTENIMIENTO DE EQUIPO DE TRANSPORTE</t>
  </si>
  <si>
    <t>3551</t>
  </si>
  <si>
    <t xml:space="preserve">    REPARACIÓN Y MANTENIMIENTO DE EQUIPO DE TRANSPORTE TERRESTRE</t>
  </si>
  <si>
    <t>3560</t>
  </si>
  <si>
    <t>REPARACIÓN Y MANTENIMIENTO DE EQUIPO DE DEFENSA Y SEGURIDAD</t>
  </si>
  <si>
    <t>3561</t>
  </si>
  <si>
    <t xml:space="preserve">    REPARACIÓN Y MANTENIMIENTO DE EQUIPO DE DEFENSA Y SEGURIDAD</t>
  </si>
  <si>
    <t>3570</t>
  </si>
  <si>
    <t>INSTALACIÓN, REPARACIÓN Y MANTENIMIENTO DE MAQUINA, OTROS EQUIPOS Y HERRAMIENTAS</t>
  </si>
  <si>
    <t>3571</t>
  </si>
  <si>
    <t xml:space="preserve">    INSTALACIÓN, REPARACIÓN Y MANTENIMIENTO DE MAQUINA, OTROS EQUIPOS Y HERRAMIENTAS</t>
  </si>
  <si>
    <t>3580</t>
  </si>
  <si>
    <t>SERVICIOS DE LIMPIEZA Y MANEJO DE DESECHOS</t>
  </si>
  <si>
    <t>3581</t>
  </si>
  <si>
    <t xml:space="preserve">    SERVICIOS DE LIMPIEZA Y MANEJO DE DESECHOS</t>
  </si>
  <si>
    <t>3590</t>
  </si>
  <si>
    <t>SERVICIOS DE JARDINERÍA Y FUMIGACIÓN</t>
  </si>
  <si>
    <t>3591</t>
  </si>
  <si>
    <t xml:space="preserve">    SERVICIOS DE JARDINERÍA Y FUMIGACIÓN</t>
  </si>
  <si>
    <t>3600</t>
  </si>
  <si>
    <t xml:space="preserve"> SERVICIOS DE COMUNICACIÓN SOCIAL Y PUBLICIDAD</t>
  </si>
  <si>
    <t>3610</t>
  </si>
  <si>
    <t>DIFUSIÓN POR RADIO, TELEVISIÓN Y OTROS MEDIOS DE MENSAJES SOBRE PROGRAMAS Y ACTIVIDADES GUBERNAMENTALES</t>
  </si>
  <si>
    <t>3611</t>
  </si>
  <si>
    <t xml:space="preserve">    DIFUSIÓN POR RADIO, TELEVISIÓN Y OTROS MEDIOS DE MENSAJES SOBRE PROGRAMAS Y ACTIVIDADES GUBERNAMENTALES</t>
  </si>
  <si>
    <t>3612</t>
  </si>
  <si>
    <t xml:space="preserve">    INFORME DE GOBIERNO</t>
  </si>
  <si>
    <t>3613</t>
  </si>
  <si>
    <t xml:space="preserve">    SERVICIOS DE IMPRESIÓN Y REPRODUCCIÓN</t>
  </si>
  <si>
    <t>SERVICIO DE CREACION Y DIFUSION DE CONTENIDO EXCLUSIVAMENTE ATRAVES DE INTERNET</t>
  </si>
  <si>
    <t>3690</t>
  </si>
  <si>
    <t>OTROS SERVICIOS DE INFORMACIÓN</t>
  </si>
  <si>
    <t>3691</t>
  </si>
  <si>
    <t xml:space="preserve">    OTROS SERVICIOS DE INFORMACIÓN</t>
  </si>
  <si>
    <t>3700</t>
  </si>
  <si>
    <t>SERVICIOS DE TRASLADO Y VIÁTICOS</t>
  </si>
  <si>
    <t>3710</t>
  </si>
  <si>
    <t>PASAJES AÉREOS</t>
  </si>
  <si>
    <t>3711</t>
  </si>
  <si>
    <t xml:space="preserve">    PASAJES AÉREOS</t>
  </si>
  <si>
    <t>3750</t>
  </si>
  <si>
    <t>VIÁTICOS EN EL PAÍS</t>
  </si>
  <si>
    <t>3751</t>
  </si>
  <si>
    <t xml:space="preserve">    VIÁTICOS EN EL PAÍS</t>
  </si>
  <si>
    <t>3752</t>
  </si>
  <si>
    <t xml:space="preserve">    GASTO DE TRASLADOS EN COMISIONES OFICIALES</t>
  </si>
  <si>
    <t>3800</t>
  </si>
  <si>
    <t xml:space="preserve"> SERVICIOS OFICIALES</t>
  </si>
  <si>
    <t>3810</t>
  </si>
  <si>
    <t>GASTOS DE CEREMONIAL</t>
  </si>
  <si>
    <t>3811</t>
  </si>
  <si>
    <t xml:space="preserve">    GASTOS DE CEREMONIAL</t>
  </si>
  <si>
    <t>3820</t>
  </si>
  <si>
    <t>GASTOS DE ORDEN SOCIAL Y CULTURAL</t>
  </si>
  <si>
    <t>3821</t>
  </si>
  <si>
    <t xml:space="preserve">    GASTOS DE ORDEN SOCIAL Y CULTURAL</t>
  </si>
  <si>
    <t>3900</t>
  </si>
  <si>
    <t>OTROS SERVICIOS GENERALES</t>
  </si>
  <si>
    <t>3910</t>
  </si>
  <si>
    <t>SERVICIOS FUNERARIOS Y DE CEMENTERIOS</t>
  </si>
  <si>
    <t>3911</t>
  </si>
  <si>
    <t xml:space="preserve">    SERVICIOS FUNERARIOS Y DE CEMENTERIOS</t>
  </si>
  <si>
    <t>3920</t>
  </si>
  <si>
    <t>IMPUESTOS Y DERECHOS</t>
  </si>
  <si>
    <t>3921</t>
  </si>
  <si>
    <t xml:space="preserve">    IMPUESTOS Y DERECHOS</t>
  </si>
  <si>
    <t>3922</t>
  </si>
  <si>
    <t xml:space="preserve">    IMPUESTO SOBRE NÓMINA</t>
  </si>
  <si>
    <t>3923</t>
  </si>
  <si>
    <t xml:space="preserve">    PREVISIÓN PARA IMPUESTO SOBRE NÓMINA</t>
  </si>
  <si>
    <t>3924</t>
  </si>
  <si>
    <t xml:space="preserve">    OTRAS CONTRIBUCIONES DERIVADAS DE UNA RELACIÓN LABORAL</t>
  </si>
  <si>
    <t>3925</t>
  </si>
  <si>
    <t xml:space="preserve">    TENENCIAS Y CANJE DE PLACAS DE VEHICULOS OFICIALES</t>
  </si>
  <si>
    <t>3940</t>
  </si>
  <si>
    <t>SENTENCIAS Y RESOLUCIONES JUDICIALES</t>
  </si>
  <si>
    <t>3941</t>
  </si>
  <si>
    <t xml:space="preserve">    SENTENCIAS Y RESOLUCIONES POR AUTORIDAD COMPETENTE</t>
  </si>
  <si>
    <t>3950</t>
  </si>
  <si>
    <t>PENAS, MULTAS, ACCESORIOS Y ACTUALIZACIONES</t>
  </si>
  <si>
    <t>3951</t>
  </si>
  <si>
    <t xml:space="preserve">    PENAS, MULTAS, ACCESORIOS Y ACTUALIZACIONES</t>
  </si>
  <si>
    <t>3960</t>
  </si>
  <si>
    <t>OTROS GASTOS POR RESPONSABILIDADES</t>
  </si>
  <si>
    <t>3961</t>
  </si>
  <si>
    <t xml:space="preserve">    OTROS GASTOS POR RESPONSABILIDADES</t>
  </si>
  <si>
    <t>3990</t>
  </si>
  <si>
    <t>3991</t>
  </si>
  <si>
    <t xml:space="preserve">    OTROS SERVICIOS GENERALES</t>
  </si>
  <si>
    <t>3992</t>
  </si>
  <si>
    <t xml:space="preserve">    SERVICIOS ASISTENCIALES</t>
  </si>
  <si>
    <t>4000</t>
  </si>
  <si>
    <t>TRANSFERENCIAS, ASIGNACIONES, SUBSIDIOS Y OTRAS AYUDAS</t>
  </si>
  <si>
    <t>4100</t>
  </si>
  <si>
    <t>TRANSFERENCIAS INTERNAS Y ASIGNACIONES AL SECTOR PUBLICO</t>
  </si>
  <si>
    <t>4140</t>
  </si>
  <si>
    <t>ASIGNACIONES PRESUPUESTARIAS A ÓRGANOS AUTÓNOMOS</t>
  </si>
  <si>
    <t>4141</t>
  </si>
  <si>
    <t xml:space="preserve">    ASIGNACIONES PRESUPUESTARIAS A ÓRGANOS AUTÓNOMOS</t>
  </si>
  <si>
    <t>4150</t>
  </si>
  <si>
    <t>TRANSFERENCIAS INTERNAS OTORGADAS A ENTIDADES PARAESTATALES NO EMPRESARIALES Y NO FINANCIERAS</t>
  </si>
  <si>
    <t>4151</t>
  </si>
  <si>
    <t xml:space="preserve">    TRANSFERENCIAS INTERNAS OTORGADAS A ENTIDADES PARAESTATALES NO EMPRESARIALES Y NO FINANCIERAS</t>
  </si>
  <si>
    <t>4152</t>
  </si>
  <si>
    <t xml:space="preserve">    TRANSFERENCIAS CORRIENTES A ORGANISMOS PÚBLICOS DESCENTRALIZADOS</t>
  </si>
  <si>
    <t>4400</t>
  </si>
  <si>
    <t>AYUDAS SOCIALES</t>
  </si>
  <si>
    <t>4410</t>
  </si>
  <si>
    <t>AYUDAS SOCIALES A PERSONAS</t>
  </si>
  <si>
    <t>4411</t>
  </si>
  <si>
    <t xml:space="preserve">    AYUDAS SOCIALES A PERSONAS</t>
  </si>
  <si>
    <t>4420</t>
  </si>
  <si>
    <t>BECAS Y OTRAS AYUDAS PARA PROGRAMAS DE CAPACITACIÓN</t>
  </si>
  <si>
    <t>4421</t>
  </si>
  <si>
    <t xml:space="preserve">    BECAS Y OTRAS AYUDAS PARA PROGRAMAS DE CAPACITACIÓN</t>
  </si>
  <si>
    <t>4500</t>
  </si>
  <si>
    <t>PENSIONES Y JUBILACIONES</t>
  </si>
  <si>
    <t>4510</t>
  </si>
  <si>
    <t>PENSIONES</t>
  </si>
  <si>
    <t>4511</t>
  </si>
  <si>
    <t xml:space="preserve">    PENSIONES</t>
  </si>
  <si>
    <t>4520</t>
  </si>
  <si>
    <t>JUBILACIONES</t>
  </si>
  <si>
    <t>4521</t>
  </si>
  <si>
    <t xml:space="preserve">    JUBILACIONES</t>
  </si>
  <si>
    <t>5000</t>
  </si>
  <si>
    <t xml:space="preserve"> BIENES MUEBLES, INMUEBLES E INTANGIBLES</t>
  </si>
  <si>
    <t>5100</t>
  </si>
  <si>
    <t xml:space="preserve"> MOBILIARIO Y EQUIPO DE ADMINISTRACIÓN</t>
  </si>
  <si>
    <t>5150</t>
  </si>
  <si>
    <t>EQUIPO DE CÓMPUTO Y DE TECNOLOGÍAS DE LA INFORMACIÓN</t>
  </si>
  <si>
    <t>5151</t>
  </si>
  <si>
    <t xml:space="preserve">    EQUIPO DE CÓMPUTO Y DE TECNOLOGÍAS DE LA INFORMACIÓN</t>
  </si>
  <si>
    <t>5190</t>
  </si>
  <si>
    <t>OTROS MOBILIARIOS Y EQUIPOS DE ADMINISTRACIÓN</t>
  </si>
  <si>
    <t>5191</t>
  </si>
  <si>
    <t xml:space="preserve">    OTROS MOBILIARIOS Y EQUIPOS DE ADMINISTRACIÓN</t>
  </si>
  <si>
    <t>5200</t>
  </si>
  <si>
    <t xml:space="preserve"> MOBILIARIO Y EQUIPO EDUCACIONAL Y RECREATIVO</t>
  </si>
  <si>
    <t>5210</t>
  </si>
  <si>
    <t>EQUIPOS Y APARATOS AUDIOVISUALES</t>
  </si>
  <si>
    <t>5211</t>
  </si>
  <si>
    <t xml:space="preserve">    EQUIPOS Y APARATOS AUDIOVISUALES</t>
  </si>
  <si>
    <t>5300</t>
  </si>
  <si>
    <t xml:space="preserve"> EQUIPO E INSTRUMENTAL MÉDICO Y DE LABORATORIO</t>
  </si>
  <si>
    <t>5310</t>
  </si>
  <si>
    <t>EQUIPO MÉDICO Y DE LABORATORIO</t>
  </si>
  <si>
    <t>5311</t>
  </si>
  <si>
    <t xml:space="preserve">    EQUIPO MÉDICO Y DE LABORATORIO</t>
  </si>
  <si>
    <t>5320</t>
  </si>
  <si>
    <t>INSTRUMENTAL MÉDICO Y DE LABORATORIO</t>
  </si>
  <si>
    <t>5321</t>
  </si>
  <si>
    <t xml:space="preserve">    INSTRUMENTAL MÉDICO Y DE LABORATORIO</t>
  </si>
  <si>
    <t>5400</t>
  </si>
  <si>
    <t>VEHÍCULOS Y EQUIPO DE TRANSPORTE</t>
  </si>
  <si>
    <t>5410</t>
  </si>
  <si>
    <t>AUTOMÓVILES Y EQUIPO TERRESTRE</t>
  </si>
  <si>
    <t>5411</t>
  </si>
  <si>
    <t xml:space="preserve">    VEHICULOS Y EQUIPO TERRESTRE</t>
  </si>
  <si>
    <t>5500</t>
  </si>
  <si>
    <t xml:space="preserve"> EQUIPO DE DEFENSA Y SEGURIDAD</t>
  </si>
  <si>
    <t>5510</t>
  </si>
  <si>
    <t>EQUIPO DE DEFENSA Y SEGURIDAD</t>
  </si>
  <si>
    <t>5511</t>
  </si>
  <si>
    <t xml:space="preserve">    EQUIPO DE DEFENSA Y SEGURIDAD</t>
  </si>
  <si>
    <t>5600</t>
  </si>
  <si>
    <t xml:space="preserve"> MAQUINARIA, OTROS EQUIPOS Y HERRAMIENTAS</t>
  </si>
  <si>
    <t>5610</t>
  </si>
  <si>
    <t>MAQUINARIA Y EQUIPO AGROPECUARIO</t>
  </si>
  <si>
    <t>5611</t>
  </si>
  <si>
    <t xml:space="preserve">    MAQUINARIA Y EQUIPO AGROPECUARIO</t>
  </si>
  <si>
    <t>SISTEMAS DE AIRE ACONDICIONADO,CALEFACCION Y DE REFIGUERACION INDUSTRIAL Y COMERCIAL</t>
  </si>
  <si>
    <t>5670</t>
  </si>
  <si>
    <t>HERRAMIENTAS Y MÁQUINAS-HERRAMIENTA</t>
  </si>
  <si>
    <t>5671</t>
  </si>
  <si>
    <t xml:space="preserve">    HERRAMIENTAS Y MÁQUINAS-HERRAMIENTA</t>
  </si>
  <si>
    <t>5690</t>
  </si>
  <si>
    <t>OTROS EQUIPOS</t>
  </si>
  <si>
    <t>5691</t>
  </si>
  <si>
    <t xml:space="preserve">    OTROS EQUIPOS</t>
  </si>
  <si>
    <t>5700</t>
  </si>
  <si>
    <t xml:space="preserve"> ACTIVOS BIOLÓGICOS</t>
  </si>
  <si>
    <t>5710</t>
  </si>
  <si>
    <t>BOVINOS</t>
  </si>
  <si>
    <t>5711</t>
  </si>
  <si>
    <t xml:space="preserve">    BOVINOS</t>
  </si>
  <si>
    <t>5800</t>
  </si>
  <si>
    <t>BIENES INMUEBLES</t>
  </si>
  <si>
    <t>5810</t>
  </si>
  <si>
    <t>TERRENOS</t>
  </si>
  <si>
    <t>5811</t>
  </si>
  <si>
    <t xml:space="preserve">    TERRENOS</t>
  </si>
  <si>
    <t>5900</t>
  </si>
  <si>
    <t xml:space="preserve"> ACTIVOS INTANGIBLES</t>
  </si>
  <si>
    <t>5910</t>
  </si>
  <si>
    <t>SOFTWARE</t>
  </si>
  <si>
    <t>5911</t>
  </si>
  <si>
    <t xml:space="preserve">    SOFTWARE</t>
  </si>
  <si>
    <t>6000</t>
  </si>
  <si>
    <t xml:space="preserve"> INVERSIÓN PÚBLICA</t>
  </si>
  <si>
    <t>6100</t>
  </si>
  <si>
    <t xml:space="preserve"> OBRA PÚBLICA EN BIENES DE DOMINIO PÚBLICO</t>
  </si>
  <si>
    <t>6110</t>
  </si>
  <si>
    <t>EDIFICACIÓN HABITACIONAL</t>
  </si>
  <si>
    <t>6111</t>
  </si>
  <si>
    <t xml:space="preserve">    EDIFICACIÓN HABITACIONAL</t>
  </si>
  <si>
    <t>6120</t>
  </si>
  <si>
    <t>EDIFICACIÓN NO HABITACIONAL</t>
  </si>
  <si>
    <t>6121</t>
  </si>
  <si>
    <t xml:space="preserve">    EDIFICACIÓN NO HABITACIONAL</t>
  </si>
  <si>
    <t>6122</t>
  </si>
  <si>
    <t xml:space="preserve">    CONSTRUCCIÓN Y/O REHABILITACIÓN DE ESCUELAS Y ESPACIOS EDUCATIVOS</t>
  </si>
  <si>
    <t>6123</t>
  </si>
  <si>
    <t xml:space="preserve">    CONSTRUCCIÓN Y/O REHABILITACIÓN DE HOSPITALES Y CENTROS DE SALUD</t>
  </si>
  <si>
    <t>6124</t>
  </si>
  <si>
    <t xml:space="preserve">    CONSTRUCCIÓN Y/O REHABILITACIÓN DE ESPACIOS DEPORTIVOS</t>
  </si>
  <si>
    <t>6125</t>
  </si>
  <si>
    <t xml:space="preserve">     CONSTRUCCIÓN Y/O REHABILITACIÓN DE INFRAESTRUCTURA PENITENCIARIA</t>
  </si>
  <si>
    <t>6126</t>
  </si>
  <si>
    <t xml:space="preserve">     CONSTRUCCIÓN Y/O REHABILITACIÓN DE INFRAESTRUCTURA CULTURAL</t>
  </si>
  <si>
    <t>6127</t>
  </si>
  <si>
    <t xml:space="preserve">     CONSTRUCCIÓN Y/O REHABILITACIÓN DE INFRAESTRUCTURA SOCIAL</t>
  </si>
  <si>
    <t>6128</t>
  </si>
  <si>
    <t xml:space="preserve">    CONSTRUCCIÓN Y/O REHABILITACIÓN DE INFRAESTRUCTURA TURÍSTICA</t>
  </si>
  <si>
    <t>6130</t>
  </si>
  <si>
    <t>CONSTRUCCIÓN DE OBRAS PARA EL ABASTECIMIENTO DE AGUA, PETRÓLEO, GAS, ELÉCTRICIDAD Y TELECOMUNICACIONES</t>
  </si>
  <si>
    <t>6131</t>
  </si>
  <si>
    <t xml:space="preserve">    CONSTRUCCIÓN DE OBRAS PARA EL ABASTECIMIENTO DE AGUA, PETRÓLEO, GAS, ELÉCTRICIDAD Y TELECOMUNICACIONES</t>
  </si>
  <si>
    <t>6140</t>
  </si>
  <si>
    <t>DIVISIÓN DE TERRENOS Y CONSTRUCCIÓN DE OBRAS DE URBANIZACIÓN</t>
  </si>
  <si>
    <t>6141</t>
  </si>
  <si>
    <t xml:space="preserve">    DIVISIÓN DE TERRENOS Y CONSTRUCCIÓN DE OBRAS DE URBANIZACIÓN</t>
  </si>
  <si>
    <t>6150</t>
  </si>
  <si>
    <t>CONSTRUCCIÓN DE VÍAS DE COMUNICACIÓN</t>
  </si>
  <si>
    <t>6151</t>
  </si>
  <si>
    <t xml:space="preserve">    CONSTRUCCIÓN DE VÍAS DE COMUNICACIÓN</t>
  </si>
  <si>
    <t>6160</t>
  </si>
  <si>
    <t>OTRAS CONSTRUCCIONES DE INGENIERÍA CIVIL U OBRA PESADA</t>
  </si>
  <si>
    <t>6161</t>
  </si>
  <si>
    <t xml:space="preserve">    OTRAS CONSTRUCCIONES DE INGENIERÍA CIVIL U OBRA PESADA</t>
  </si>
  <si>
    <t>6170</t>
  </si>
  <si>
    <t>INSTALACIONES Y EQUIPAMIENTO EN CONSTRUCCIONES</t>
  </si>
  <si>
    <t>6171</t>
  </si>
  <si>
    <t xml:space="preserve">    INSTALACIONES Y EQUIPAMIENTO EN CONSTRUCCIONES</t>
  </si>
  <si>
    <t>6190</t>
  </si>
  <si>
    <t>TRABAJOS DE ACABADOS EN EDIFICACIONES Y OTROS TRABAJOS ESPECIALIZADOS</t>
  </si>
  <si>
    <t>6191</t>
  </si>
  <si>
    <t xml:space="preserve">    TRABAJOS DE ACABADOS EN EDIFICACIONES Y OTROS TRABAJOS ESPECIALIZADOS</t>
  </si>
  <si>
    <t>6200</t>
  </si>
  <si>
    <t>OBRA PÚBLICA EN BIENES PROPIOS</t>
  </si>
  <si>
    <t>6210</t>
  </si>
  <si>
    <t>6211</t>
  </si>
  <si>
    <t>6300</t>
  </si>
  <si>
    <t xml:space="preserve"> PROYECTOS PRODUCTIVOS Y ACCIONES DE FOMENTO</t>
  </si>
  <si>
    <t>6310</t>
  </si>
  <si>
    <t>ESTUDIOS, FORMULACIÓN Y EVALUACIÓN DE PROYECTOS PRODUCTIVOS NO INCLUIDOS EN CONCEPTOS ANTERIORES DE ESTE CAPÍTULO</t>
  </si>
  <si>
    <t>6311</t>
  </si>
  <si>
    <t xml:space="preserve">    ESTUDIOS, FORMULACIÓN Y EVALUACIÓN DE PROYECTOS PRODUCTIVOS NO INCLUIDOS EN CONCEPTOS ANTERIORES DE ESTE CAPÍTULO</t>
  </si>
  <si>
    <t>9000</t>
  </si>
  <si>
    <t xml:space="preserve"> DEUDA PÚBLICA</t>
  </si>
  <si>
    <t>9100</t>
  </si>
  <si>
    <t xml:space="preserve"> AMORTIZACIÓN DE LA DEUDA PÚBLICA</t>
  </si>
  <si>
    <t>9110</t>
  </si>
  <si>
    <t>AMORTIZACIÓN DE LA DEUDA INTERNA CON INSTITUCIONES DE CRÉDITO</t>
  </si>
  <si>
    <t>9111</t>
  </si>
  <si>
    <t xml:space="preserve">    AMORTIZACIÓN DE LA DEUDA INTERNA CON INSTITUCIONES DE CRÉDITO</t>
  </si>
  <si>
    <t>9200</t>
  </si>
  <si>
    <t xml:space="preserve"> INTERESES DE LA DEUDA PÚBLICA</t>
  </si>
  <si>
    <t>9210</t>
  </si>
  <si>
    <t>INTERESES DE LA DEUDA INTERNA CON INSTITUCIONES DE CRÉDITO</t>
  </si>
  <si>
    <t>9211</t>
  </si>
  <si>
    <t xml:space="preserve">    INTERESES DE LA DEUDA INTERNA CON INSTITUCIONES DE CRÉDITO</t>
  </si>
  <si>
    <t>9300</t>
  </si>
  <si>
    <t>COMISIONES DE LA DEUDA PÚBLICA</t>
  </si>
  <si>
    <t>9310</t>
  </si>
  <si>
    <t>COMISIONES DE LA DEUDA PÚBLICA INTERNA</t>
  </si>
  <si>
    <t>9311</t>
  </si>
  <si>
    <t xml:space="preserve">    COMISIONES DE LA DEUDA PÚBLICA INTERNA</t>
  </si>
  <si>
    <t>9400</t>
  </si>
  <si>
    <t>GASTOS DE LA DEUDA PÚBLICA</t>
  </si>
  <si>
    <t>9410</t>
  </si>
  <si>
    <t>GASTOS DE LA DEUDA PÚBLICA INTERNA</t>
  </si>
  <si>
    <t>9411</t>
  </si>
  <si>
    <t xml:space="preserve">    GASTOS DE LA DEUDA PÚBLICA INTERNA</t>
  </si>
  <si>
    <t>9900</t>
  </si>
  <si>
    <t xml:space="preserve"> ADEUDOS DE EJERCICIOS FISCALES ANTERIORES (ADEFAS)</t>
  </si>
  <si>
    <t>9910</t>
  </si>
  <si>
    <t>ADEFAS</t>
  </si>
  <si>
    <t>9911</t>
  </si>
  <si>
    <t xml:space="preserve">    ADEFAS</t>
  </si>
  <si>
    <t xml:space="preserve">TOTAL </t>
  </si>
  <si>
    <t>FIBRAS SINTETICAS,HULES,PLASTICOS Y DERIVADOS</t>
  </si>
  <si>
    <t xml:space="preserve">    FIBRAS SINTETICAS,HULES,PLASRICOS Y DERIVADOS</t>
  </si>
  <si>
    <t>ARRENDAMIENTO DE EDIFICIOS</t>
  </si>
  <si>
    <t xml:space="preserve">     ARRENDAMIENTO DE EDIFICIOS</t>
  </si>
  <si>
    <t>ARRENDAMIENTO DE EQUIPO DE TRANSPORTE</t>
  </si>
  <si>
    <t xml:space="preserve">     ARRENDAMIENTO DE EQUIPO DE TRANSPORTE</t>
  </si>
  <si>
    <t>SERVICIOS DE CAPACITACION</t>
  </si>
  <si>
    <t xml:space="preserve">     SERVICIOS DE CAPACITACION</t>
  </si>
  <si>
    <t>FLETES Y MANIOBRAS</t>
  </si>
  <si>
    <t xml:space="preserve">     FLETES Y MANIOBRAS</t>
  </si>
  <si>
    <t>MUEBLES DE OFICINA Y ESTANTERIA</t>
  </si>
  <si>
    <t xml:space="preserve">    MUEBLES DE OFICINA Y ESTANTERIA</t>
  </si>
  <si>
    <t>EJECUCION DE PROYECTOS PRODUCTIVOS NO INCLUIDOS EN CONCEPTOS ANTERIORES DE ESTE CAPITULO</t>
  </si>
  <si>
    <t>PROYECTOS PRODUCTIVOS Y ACCIONES DE FOMENTO AGROPECUARIO</t>
  </si>
  <si>
    <t>MATERIAL IMPRESO E INFORMACION DIGITAL</t>
  </si>
  <si>
    <t xml:space="preserve">    MATERIAL IMPRESO E INFORMACION DIGITAL</t>
  </si>
  <si>
    <t>COMPENSACIONES</t>
  </si>
  <si>
    <t>APOYOS A LA CAPACITACION DE SERVIDORES PUBLICOS</t>
  </si>
  <si>
    <t xml:space="preserve">   APOYOS A LA CAPACITACION DE SERVIDORES PUBLICOS</t>
  </si>
  <si>
    <t xml:space="preserve">   COMPENSACION POR SERVICIOS EVENTUALES</t>
  </si>
  <si>
    <t>MATERIALES,UTILES Y EQUIPOS MENORES DE TECNOLOGIA DE LA INFORMACION Y COMUNICACIONES</t>
  </si>
  <si>
    <t xml:space="preserve">    MATERIALES,UTILES Y EQUIPO MENORES DE TECNOLOGIA DE LA INFORMAION  Y COMUNICACIONES</t>
  </si>
  <si>
    <t>CEMENTO Y PRODUCTOS DE CONCRETO</t>
  </si>
  <si>
    <t xml:space="preserve">   CEMENTO Y PRODUCTOS DE CONCRETO</t>
  </si>
  <si>
    <t>CAL,YESO Y PRODUCTOS DE YESO</t>
  </si>
  <si>
    <t xml:space="preserve">    CAL,YESO Y PRODUCTOS DE YESO</t>
  </si>
  <si>
    <t>MADERA Y PRODUCTOS DE MADERA</t>
  </si>
  <si>
    <t xml:space="preserve">    MADERA Y PRODUCTOS DE MADERA</t>
  </si>
  <si>
    <t>VIDRIO Y PRODUCTOS DE VIDRIO</t>
  </si>
  <si>
    <t xml:space="preserve">   VIDRIO Y PRODUCTOS DE VIDRIO</t>
  </si>
  <si>
    <t>MATERIAL ELECTRICO Y ELECTRONICO</t>
  </si>
  <si>
    <t>MATERIALES,ACCESORIOS Y SUMINISTRO MEDICOS</t>
  </si>
  <si>
    <t xml:space="preserve">    MATERIALES,ACCESORIOS Y SUMINISTRO MEDICOS</t>
  </si>
  <si>
    <t>OTROS PRODUCTOS QUIMICOS</t>
  </si>
  <si>
    <t xml:space="preserve">    OTROS PRODUCTOS QUIMICOS</t>
  </si>
  <si>
    <t>REFACCIONES Y ACCESORIOS MENORES DE EQUIPO DE TRANSPORTE</t>
  </si>
  <si>
    <t xml:space="preserve">    REFACCIONES Y ACCESORIOS MENORES DE EQUIPO DE TRANSPORTE</t>
  </si>
  <si>
    <t>REFACCIONES Y ACCESORIOS MENORES DE MAQUINARIA Y OTROS EQUIPOS</t>
  </si>
  <si>
    <t xml:space="preserve">    REFACCIONES Y ACCESORIOS MENORES DE MAQUINARIA Y OTROS EQUIPOS</t>
  </si>
  <si>
    <t>REFACCIONES Y ACCESORIOS MENORES OTROS BIENES MUEBLES</t>
  </si>
  <si>
    <t>SERVICIOS DE ACCESO DE INTERNET,REDES Y PROCESAMIENTO DE INFORMACION</t>
  </si>
  <si>
    <t xml:space="preserve">     SERVICIOS DE ACCESO DE INTERNET,REDES Y PROCESAMIENTO DE INFORMACION</t>
  </si>
  <si>
    <t>SERVICIOS DE DISEÑO,ARQUITECTURA,INGENIERIA Y ACTIVIDADES RELACIONADAS</t>
  </si>
  <si>
    <t xml:space="preserve">     SERVICIOS DE DISEÑO,ARQUITECTURA,INGENIERIA Y ACTIVIDADES RELACIONADAS</t>
  </si>
  <si>
    <t>SERVICIOS DE CONSULTORIA, ADMINISTRATIVA, PROCESOS, TECNICA Y EN TECNOLOGIAS DE LA INFORMACION</t>
  </si>
  <si>
    <t xml:space="preserve">     SERVICIOS DE CONSULTORIA, ADMINISTRATIVA, PROCESOS,TECNICAS Y EN TECNOLOGIA DE LA INFORMACION</t>
  </si>
  <si>
    <t>SERVICIOS DE PROTECCION Y SEGURIDAD</t>
  </si>
  <si>
    <t xml:space="preserve">    SERVICIOS DE PROTECCION Y SEGURIDAD</t>
  </si>
  <si>
    <t>SEGUROS DE BIENES PATRIMONIALES</t>
  </si>
  <si>
    <t xml:space="preserve">    SEGUROS DE BIENES PATRIMONIALES</t>
  </si>
  <si>
    <t>SERVICIOS DE LA INDUSTRIA FILMICA, DEL SONIDO Y DEL VIDEO</t>
  </si>
  <si>
    <t xml:space="preserve">     SERVICIOS DE LA INDUSTRIA FILMICA,DEL SONIDO Y DEL VIDEO</t>
  </si>
  <si>
    <t>VIATICOS EN EL EXTRANJERO</t>
  </si>
  <si>
    <t xml:space="preserve">    VIATICOS EN EL EXTRANJERO</t>
  </si>
  <si>
    <t>EXPOSICIONES</t>
  </si>
  <si>
    <t xml:space="preserve">     EXPOSICIONES</t>
  </si>
  <si>
    <t>AYUDAS SOCIALES A INSTITUCIONES SIN FINES DE LUCRO</t>
  </si>
  <si>
    <t xml:space="preserve">     AYUDAS SOCIALES A INSTITUCIONES DE ENSEÑANZA</t>
  </si>
  <si>
    <t>AYUDAS SOCIALES A INSTITUCIONES DE ENSEÑANZA</t>
  </si>
  <si>
    <t xml:space="preserve">     AYUDAS SOCIALES A INSTITUCIONES SIN FINES DE LUCRO</t>
  </si>
  <si>
    <t>AYUDAS POR DESASTRES NATURALES Y OTROS SINIESTROS</t>
  </si>
  <si>
    <t xml:space="preserve">    AYUDAS POR DESASTRES NATURALES Y OTROS SINIESTROS</t>
  </si>
  <si>
    <t>MUEBLES, EXCEPTO DE OFICINA Y ESTANTERIA</t>
  </si>
  <si>
    <t xml:space="preserve">    MUEBLES, EXEPTO DE OFICINA Y ESTANTERIA</t>
  </si>
  <si>
    <t>APARATOS DEPORTIVOS</t>
  </si>
  <si>
    <t xml:space="preserve">    APARATOS DEPORTIVOS</t>
  </si>
  <si>
    <t>CAMARAS FOTOGRAFICAS Y DE VIDEO</t>
  </si>
  <si>
    <t xml:space="preserve">    CAMARAS FOTOGRAFICAS Y DE VIDEO</t>
  </si>
  <si>
    <t>OTRO MOBILIARIO Y EQUIPO EDUCACIONAL Y RECREATIVO</t>
  </si>
  <si>
    <t xml:space="preserve">    OTRO MOBILIARIO Y EQUIPO EDUCACIONAL Y RECREATIVO</t>
  </si>
  <si>
    <t>MAQUINARIA Y EQUIPO DE CONSTRUCCION</t>
  </si>
  <si>
    <t xml:space="preserve">     MAQUINARIA Y EQUIPO DE CONSTRUCCION</t>
  </si>
  <si>
    <t>EQUIPO DE COMUNICACIÓN Y TELECOMUNICACIONES</t>
  </si>
  <si>
    <t xml:space="preserve">     SISTEMAS DE AIRE ACONDICIONADO,CALEFACCION Y DE REFIGUERACION INDUSTRIAL Y COMERCIAL</t>
  </si>
  <si>
    <t>EQUIPOS DE GENERACION ELECTRICA, APARATOS Y ACCESORIOS ELECTRICOS</t>
  </si>
  <si>
    <t xml:space="preserve">    EQUIPO DE COMUNICACIÓN Y TELECOMUNICACIONES</t>
  </si>
  <si>
    <t xml:space="preserve">    EQUIPOS DE GENERACION ELECTRICA, APARATOS Y ACCESORIOS ELECTRICOS  </t>
  </si>
  <si>
    <t>SERVICIOS POSTALES Y TELEGRAFICOS</t>
  </si>
  <si>
    <t xml:space="preserve">     SERVICIOS POSTALES Y TELEGRAFICOS</t>
  </si>
  <si>
    <t>SERVICIOS EN TECNOLOGIAS DE LA INFORMACION</t>
  </si>
  <si>
    <t>BIENES ARTISTICOS,CULTURALES Y CIENTIFICOS</t>
  </si>
  <si>
    <t xml:space="preserve">    BIENES ARTISTICOS,CULTURALES Y CIENTIFICOS</t>
  </si>
  <si>
    <t>PROYECTOS PRODUCTIVOS Y ACCIONES DE FOMENTO EN MATERIA DE SEGURIDAD PUBLICA</t>
  </si>
  <si>
    <t>PRESUPUESTO APROBADO 2020</t>
  </si>
  <si>
    <t>Pasajes Terrestres</t>
  </si>
  <si>
    <t xml:space="preserve"> Pasajes Terrestres</t>
  </si>
  <si>
    <t xml:space="preserve">     ESPECTACULOS CULTURALES</t>
  </si>
  <si>
    <t>Licencias informaticas e intelectuales</t>
  </si>
  <si>
    <t xml:space="preserve">    LICENCIAS INFORMATICAS E INTELECTUALES</t>
  </si>
  <si>
    <t>PROYECTOS PRODUCTIVOS Y ACCIONES DE FOMENTO ECONOMICO</t>
  </si>
  <si>
    <t>MAQUINARIA Y EQUIPO INDUSTRIAL</t>
  </si>
  <si>
    <t xml:space="preserve">    MAQUINARIA Y EQUIPO INDUSTRIAL</t>
  </si>
  <si>
    <t xml:space="preserve">     ALIMENTACION EN EVENTOS OFICIALIES</t>
  </si>
  <si>
    <t>PRODUCTOS ALIMENTICIOS PARA ANIMALES</t>
  </si>
  <si>
    <t xml:space="preserve">    PRODUCTOS ALIMENTICIOS PARA ANIMALES</t>
  </si>
  <si>
    <t>12A ADECUACION AL PRESUPUESTO DE EGRESOS PARA EL EJERCICIO FISCAL 2020</t>
  </si>
  <si>
    <t>12A ADECUACION  DICIEMBRE AL PRESUPUESTO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</si>
</sst>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" fontId="2" fillId="0" borderId="0" xfId="1" applyNumberFormat="1" applyFont="1" applyAlignment="1">
      <alignment vertical="top"/>
    </xf>
    <xf numFmtId="0" fontId="4" fillId="2" borderId="2" xfId="0" applyFont="1" applyFill="1" applyBorder="1" applyAlignment="1">
      <alignment horizontal="center" vertical="top"/>
    </xf>
    <xf numFmtId="4" fontId="4" fillId="2" borderId="3" xfId="1" applyNumberFormat="1" applyFont="1" applyFill="1" applyBorder="1" applyAlignment="1">
      <alignment horizontal="center" vertical="top" wrapText="1"/>
    </xf>
    <xf numFmtId="4" fontId="4" fillId="2" borderId="4" xfId="1" applyNumberFormat="1" applyFont="1" applyFill="1" applyBorder="1" applyAlignment="1">
      <alignment horizontal="center" vertical="top"/>
    </xf>
    <xf numFmtId="4" fontId="4" fillId="2" borderId="4" xfId="1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 wrapText="1"/>
    </xf>
    <xf numFmtId="4" fontId="7" fillId="3" borderId="2" xfId="1" applyNumberFormat="1" applyFont="1" applyFill="1" applyBorder="1" applyAlignment="1">
      <alignment vertical="top"/>
    </xf>
    <xf numFmtId="2" fontId="3" fillId="3" borderId="2" xfId="0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8" fillId="0" borderId="2" xfId="0" applyFont="1" applyFill="1" applyBorder="1" applyAlignment="1">
      <alignment vertical="top" wrapText="1"/>
    </xf>
    <xf numFmtId="4" fontId="6" fillId="0" borderId="2" xfId="2" applyNumberFormat="1" applyFont="1" applyFill="1" applyBorder="1" applyAlignment="1">
      <alignment vertical="top"/>
    </xf>
    <xf numFmtId="2" fontId="3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vertical="top" wrapText="1"/>
    </xf>
    <xf numFmtId="4" fontId="7" fillId="0" borderId="2" xfId="1" applyNumberFormat="1" applyFont="1" applyFill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4" fontId="7" fillId="0" borderId="2" xfId="2" applyNumberFormat="1" applyFont="1" applyFill="1" applyBorder="1" applyAlignment="1">
      <alignment vertical="top"/>
    </xf>
    <xf numFmtId="4" fontId="6" fillId="0" borderId="2" xfId="1" applyNumberFormat="1" applyFont="1" applyFill="1" applyBorder="1" applyAlignment="1">
      <alignment vertical="top"/>
    </xf>
    <xf numFmtId="0" fontId="8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6" fillId="0" borderId="2" xfId="0" applyFont="1" applyFill="1" applyBorder="1" applyAlignment="1">
      <alignment horizontal="right" vertical="top"/>
    </xf>
    <xf numFmtId="4" fontId="6" fillId="0" borderId="2" xfId="0" applyNumberFormat="1" applyFont="1" applyFill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4" fontId="7" fillId="0" borderId="0" xfId="1" applyNumberFormat="1" applyFont="1" applyFill="1" applyAlignment="1">
      <alignment vertical="top"/>
    </xf>
    <xf numFmtId="4" fontId="0" fillId="0" borderId="0" xfId="0" applyNumberFormat="1"/>
    <xf numFmtId="0" fontId="10" fillId="0" borderId="2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4"/>
  <sheetViews>
    <sheetView tabSelected="1" topLeftCell="A391" workbookViewId="0">
      <selection activeCell="H411" sqref="H411"/>
    </sheetView>
  </sheetViews>
  <sheetFormatPr baseColWidth="10" defaultColWidth="9.140625" defaultRowHeight="15" x14ac:dyDescent="0.25"/>
  <cols>
    <col min="1" max="1" width="5" customWidth="1"/>
    <col min="2" max="2" width="54.140625" customWidth="1"/>
    <col min="3" max="5" width="14.7109375" customWidth="1"/>
    <col min="6" max="6" width="15.7109375" customWidth="1"/>
    <col min="7" max="7" width="7.140625" customWidth="1"/>
    <col min="8" max="8" width="9.85546875" bestFit="1" customWidth="1"/>
  </cols>
  <sheetData>
    <row r="1" spans="1:7" x14ac:dyDescent="0.25">
      <c r="A1" s="1"/>
      <c r="B1" s="32" t="s">
        <v>0</v>
      </c>
      <c r="C1" s="32"/>
      <c r="D1" s="32"/>
      <c r="E1" s="32"/>
      <c r="F1" s="32"/>
      <c r="G1" s="32"/>
    </row>
    <row r="2" spans="1:7" x14ac:dyDescent="0.25">
      <c r="A2" s="1"/>
      <c r="B2" s="32" t="s">
        <v>703</v>
      </c>
      <c r="C2" s="32"/>
      <c r="D2" s="32"/>
      <c r="E2" s="32"/>
      <c r="F2" s="32"/>
      <c r="G2" s="32"/>
    </row>
    <row r="3" spans="1:7" x14ac:dyDescent="0.25">
      <c r="A3" s="1"/>
      <c r="B3" s="2"/>
      <c r="C3" s="3"/>
      <c r="D3" s="3"/>
      <c r="E3" s="3"/>
      <c r="F3" s="3"/>
      <c r="G3" s="1"/>
    </row>
    <row r="4" spans="1:7" x14ac:dyDescent="0.25">
      <c r="A4" s="1"/>
      <c r="B4" s="33" t="s">
        <v>1</v>
      </c>
      <c r="C4" s="33"/>
      <c r="D4" s="33"/>
      <c r="E4" s="33"/>
      <c r="F4" s="33"/>
      <c r="G4" s="33"/>
    </row>
    <row r="5" spans="1:7" ht="48" x14ac:dyDescent="0.25">
      <c r="A5" s="4" t="s">
        <v>2</v>
      </c>
      <c r="B5" s="4" t="s">
        <v>3</v>
      </c>
      <c r="C5" s="5" t="s">
        <v>691</v>
      </c>
      <c r="D5" s="6" t="s">
        <v>4</v>
      </c>
      <c r="E5" s="6" t="s">
        <v>5</v>
      </c>
      <c r="F5" s="7" t="s">
        <v>704</v>
      </c>
      <c r="G5" s="4" t="s">
        <v>6</v>
      </c>
    </row>
    <row r="6" spans="1:7" x14ac:dyDescent="0.25">
      <c r="A6" s="8" t="s">
        <v>7</v>
      </c>
      <c r="B6" s="9" t="s">
        <v>8</v>
      </c>
      <c r="C6" s="10">
        <f>C7+C13+C23+C36+C50+C54</f>
        <v>85204195</v>
      </c>
      <c r="D6" s="10">
        <f t="shared" ref="D6:F6" si="0">D7+D13+D23+D36+D50+D54</f>
        <v>3121273.16</v>
      </c>
      <c r="E6" s="10">
        <f t="shared" si="0"/>
        <v>2412942.46</v>
      </c>
      <c r="F6" s="10">
        <f t="shared" si="0"/>
        <v>85204195</v>
      </c>
      <c r="G6" s="11">
        <f>+D6/$D$406*100</f>
        <v>21.994176191118356</v>
      </c>
    </row>
    <row r="7" spans="1:7" ht="24" x14ac:dyDescent="0.25">
      <c r="A7" s="12" t="s">
        <v>9</v>
      </c>
      <c r="B7" s="13" t="s">
        <v>10</v>
      </c>
      <c r="C7" s="14">
        <f>C9+C11</f>
        <v>64478195</v>
      </c>
      <c r="D7" s="14">
        <f>D9+D11</f>
        <v>0</v>
      </c>
      <c r="E7" s="14">
        <f>E9+E11</f>
        <v>1047791.97</v>
      </c>
      <c r="F7" s="14">
        <f>F9+F11</f>
        <v>63430403.030000001</v>
      </c>
      <c r="G7" s="15">
        <f t="shared" ref="G7:G22" si="1">+C7/$D$406*100</f>
        <v>454.34818057234264</v>
      </c>
    </row>
    <row r="8" spans="1:7" x14ac:dyDescent="0.25">
      <c r="A8" s="16" t="s">
        <v>11</v>
      </c>
      <c r="B8" s="17" t="s">
        <v>12</v>
      </c>
      <c r="C8" s="18"/>
      <c r="D8" s="18"/>
      <c r="E8" s="18"/>
      <c r="F8" s="18"/>
      <c r="G8" s="19">
        <f t="shared" si="1"/>
        <v>0</v>
      </c>
    </row>
    <row r="9" spans="1:7" x14ac:dyDescent="0.25">
      <c r="A9" s="16" t="s">
        <v>13</v>
      </c>
      <c r="B9" s="17" t="s">
        <v>14</v>
      </c>
      <c r="C9" s="18">
        <v>6000000</v>
      </c>
      <c r="D9" s="18">
        <v>0</v>
      </c>
      <c r="E9" s="18">
        <v>1000000</v>
      </c>
      <c r="F9" s="18">
        <f>C9+D9-E9</f>
        <v>5000000</v>
      </c>
      <c r="G9" s="19">
        <f t="shared" si="1"/>
        <v>42.2792400350856</v>
      </c>
    </row>
    <row r="10" spans="1:7" x14ac:dyDescent="0.25">
      <c r="A10" s="16" t="s">
        <v>15</v>
      </c>
      <c r="B10" s="17" t="s">
        <v>16</v>
      </c>
      <c r="C10" s="18"/>
      <c r="D10" s="18"/>
      <c r="E10" s="18"/>
      <c r="F10" s="18"/>
      <c r="G10" s="19">
        <f t="shared" si="1"/>
        <v>0</v>
      </c>
    </row>
    <row r="11" spans="1:7" x14ac:dyDescent="0.25">
      <c r="A11" s="16" t="s">
        <v>17</v>
      </c>
      <c r="B11" s="17" t="s">
        <v>18</v>
      </c>
      <c r="C11" s="18">
        <v>58478195</v>
      </c>
      <c r="D11" s="18">
        <v>0</v>
      </c>
      <c r="E11" s="18">
        <v>47791.97</v>
      </c>
      <c r="F11" s="18">
        <f t="shared" ref="F11:F66" si="2">C11+D11-E11</f>
        <v>58430403.030000001</v>
      </c>
      <c r="G11" s="19">
        <f t="shared" si="1"/>
        <v>412.06894053725705</v>
      </c>
    </row>
    <row r="12" spans="1:7" x14ac:dyDescent="0.25">
      <c r="A12" s="16" t="s">
        <v>19</v>
      </c>
      <c r="B12" s="17" t="s">
        <v>20</v>
      </c>
      <c r="C12" s="18">
        <v>0</v>
      </c>
      <c r="D12" s="20"/>
      <c r="E12" s="20"/>
      <c r="F12" s="18">
        <f t="shared" si="2"/>
        <v>0</v>
      </c>
      <c r="G12" s="19">
        <f t="shared" si="1"/>
        <v>0</v>
      </c>
    </row>
    <row r="13" spans="1:7" ht="24" x14ac:dyDescent="0.25">
      <c r="A13" s="12" t="s">
        <v>21</v>
      </c>
      <c r="B13" s="13" t="s">
        <v>22</v>
      </c>
      <c r="C13" s="14">
        <f>SUM(C14:C22)</f>
        <v>150000</v>
      </c>
      <c r="D13" s="14">
        <f>SUM(D14:D22)</f>
        <v>0</v>
      </c>
      <c r="E13" s="14">
        <f>SUM(E14:E22)</f>
        <v>0</v>
      </c>
      <c r="F13" s="21">
        <f t="shared" si="2"/>
        <v>150000</v>
      </c>
      <c r="G13" s="15">
        <f t="shared" si="1"/>
        <v>1.0569810008771399</v>
      </c>
    </row>
    <row r="14" spans="1:7" ht="24" x14ac:dyDescent="0.25">
      <c r="A14" s="16" t="s">
        <v>23</v>
      </c>
      <c r="B14" s="17" t="s">
        <v>24</v>
      </c>
      <c r="C14" s="18"/>
      <c r="D14" s="18"/>
      <c r="E14" s="18"/>
      <c r="F14" s="18"/>
      <c r="G14" s="19">
        <f t="shared" si="1"/>
        <v>0</v>
      </c>
    </row>
    <row r="15" spans="1:7" x14ac:dyDescent="0.25">
      <c r="A15" s="16" t="s">
        <v>25</v>
      </c>
      <c r="B15" s="17" t="s">
        <v>26</v>
      </c>
      <c r="C15" s="18">
        <v>0</v>
      </c>
      <c r="D15" s="18">
        <v>0</v>
      </c>
      <c r="E15" s="18">
        <v>0</v>
      </c>
      <c r="F15" s="18">
        <f t="shared" si="2"/>
        <v>0</v>
      </c>
      <c r="G15" s="19">
        <f t="shared" si="1"/>
        <v>0</v>
      </c>
    </row>
    <row r="16" spans="1:7" x14ac:dyDescent="0.25">
      <c r="A16" s="16" t="s">
        <v>27</v>
      </c>
      <c r="B16" s="17" t="s">
        <v>28</v>
      </c>
      <c r="C16" s="18">
        <v>0</v>
      </c>
      <c r="D16" s="20">
        <v>0</v>
      </c>
      <c r="E16" s="20">
        <v>0</v>
      </c>
      <c r="F16" s="18">
        <f t="shared" si="2"/>
        <v>0</v>
      </c>
      <c r="G16" s="19">
        <f t="shared" si="1"/>
        <v>0</v>
      </c>
    </row>
    <row r="17" spans="1:7" x14ac:dyDescent="0.25">
      <c r="A17" s="16" t="s">
        <v>29</v>
      </c>
      <c r="B17" s="17" t="s">
        <v>30</v>
      </c>
      <c r="C17" s="18"/>
      <c r="D17" s="18"/>
      <c r="E17" s="18"/>
      <c r="F17" s="18"/>
      <c r="G17" s="19">
        <f t="shared" si="1"/>
        <v>0</v>
      </c>
    </row>
    <row r="18" spans="1:7" x14ac:dyDescent="0.25">
      <c r="A18" s="16" t="s">
        <v>31</v>
      </c>
      <c r="B18" s="17" t="s">
        <v>32</v>
      </c>
      <c r="C18" s="18">
        <v>150000</v>
      </c>
      <c r="D18" s="18">
        <v>0</v>
      </c>
      <c r="E18" s="18">
        <v>0</v>
      </c>
      <c r="F18" s="18">
        <f t="shared" si="2"/>
        <v>150000</v>
      </c>
      <c r="G18" s="19">
        <f t="shared" si="1"/>
        <v>1.0569810008771399</v>
      </c>
    </row>
    <row r="19" spans="1:7" x14ac:dyDescent="0.25">
      <c r="A19" s="16" t="s">
        <v>33</v>
      </c>
      <c r="B19" s="17" t="s">
        <v>34</v>
      </c>
      <c r="C19" s="18"/>
      <c r="D19" s="18"/>
      <c r="E19" s="18"/>
      <c r="F19" s="18"/>
      <c r="G19" s="19">
        <f t="shared" si="1"/>
        <v>0</v>
      </c>
    </row>
    <row r="20" spans="1:7" x14ac:dyDescent="0.25">
      <c r="A20" s="16" t="s">
        <v>35</v>
      </c>
      <c r="B20" s="17" t="s">
        <v>36</v>
      </c>
      <c r="C20" s="18">
        <v>0</v>
      </c>
      <c r="D20" s="18">
        <v>0</v>
      </c>
      <c r="E20" s="18">
        <v>0</v>
      </c>
      <c r="F20" s="18">
        <f t="shared" si="2"/>
        <v>0</v>
      </c>
      <c r="G20" s="19">
        <f t="shared" si="1"/>
        <v>0</v>
      </c>
    </row>
    <row r="21" spans="1:7" ht="36" x14ac:dyDescent="0.25">
      <c r="A21" s="16" t="s">
        <v>37</v>
      </c>
      <c r="B21" s="17" t="s">
        <v>38</v>
      </c>
      <c r="C21" s="18"/>
      <c r="D21" s="18">
        <v>0</v>
      </c>
      <c r="E21" s="18">
        <v>0</v>
      </c>
      <c r="F21" s="18"/>
      <c r="G21" s="19">
        <f t="shared" si="1"/>
        <v>0</v>
      </c>
    </row>
    <row r="22" spans="1:7" ht="36" x14ac:dyDescent="0.25">
      <c r="A22" s="16" t="s">
        <v>39</v>
      </c>
      <c r="B22" s="17" t="s">
        <v>40</v>
      </c>
      <c r="C22" s="18">
        <v>0</v>
      </c>
      <c r="D22" s="18">
        <v>0</v>
      </c>
      <c r="E22" s="18">
        <v>0</v>
      </c>
      <c r="F22" s="18">
        <f t="shared" si="2"/>
        <v>0</v>
      </c>
      <c r="G22" s="19">
        <f t="shared" si="1"/>
        <v>0</v>
      </c>
    </row>
    <row r="23" spans="1:7" x14ac:dyDescent="0.25">
      <c r="A23" s="12" t="s">
        <v>41</v>
      </c>
      <c r="B23" s="13" t="s">
        <v>42</v>
      </c>
      <c r="C23" s="14">
        <f>SUM(C24:C34)</f>
        <v>9476000</v>
      </c>
      <c r="D23" s="14">
        <f>SUM(D24:D32)</f>
        <v>3121273.16</v>
      </c>
      <c r="E23" s="14">
        <f>SUM(E24:E32)</f>
        <v>538393.30000000005</v>
      </c>
      <c r="F23" s="14">
        <f>SUM(F24:F34)</f>
        <v>11650549.16</v>
      </c>
      <c r="G23" s="14">
        <f>SUM(G24:G34)</f>
        <v>66.773013095411841</v>
      </c>
    </row>
    <row r="24" spans="1:7" x14ac:dyDescent="0.25">
      <c r="A24" s="16" t="s">
        <v>43</v>
      </c>
      <c r="B24" s="17" t="s">
        <v>44</v>
      </c>
      <c r="C24" s="18"/>
      <c r="D24" s="18"/>
      <c r="E24" s="18"/>
      <c r="F24" s="18"/>
      <c r="G24" s="19">
        <f t="shared" ref="G24:G34" si="3">+C24/$D$406*100</f>
        <v>0</v>
      </c>
    </row>
    <row r="25" spans="1:7" ht="24" x14ac:dyDescent="0.25">
      <c r="A25" s="16" t="s">
        <v>45</v>
      </c>
      <c r="B25" s="17" t="s">
        <v>46</v>
      </c>
      <c r="C25" s="18">
        <v>0</v>
      </c>
      <c r="D25" s="20">
        <v>0</v>
      </c>
      <c r="E25" s="20">
        <v>0</v>
      </c>
      <c r="F25" s="18">
        <f t="shared" si="2"/>
        <v>0</v>
      </c>
      <c r="G25" s="19">
        <f t="shared" si="3"/>
        <v>0</v>
      </c>
    </row>
    <row r="26" spans="1:7" ht="24" x14ac:dyDescent="0.25">
      <c r="A26" s="16" t="s">
        <v>47</v>
      </c>
      <c r="B26" s="17" t="s">
        <v>48</v>
      </c>
      <c r="C26" s="18"/>
      <c r="D26" s="18"/>
      <c r="E26" s="18"/>
      <c r="F26" s="18"/>
      <c r="G26" s="19">
        <f t="shared" si="3"/>
        <v>0</v>
      </c>
    </row>
    <row r="27" spans="1:7" x14ac:dyDescent="0.25">
      <c r="A27" s="16" t="s">
        <v>49</v>
      </c>
      <c r="B27" s="17" t="s">
        <v>50</v>
      </c>
      <c r="C27" s="18">
        <v>1081500</v>
      </c>
      <c r="D27" s="18">
        <v>0</v>
      </c>
      <c r="E27" s="18">
        <v>43993.3</v>
      </c>
      <c r="F27" s="18">
        <f t="shared" si="2"/>
        <v>1037506.7</v>
      </c>
      <c r="G27" s="19">
        <f t="shared" si="3"/>
        <v>7.6208330163241786</v>
      </c>
    </row>
    <row r="28" spans="1:7" x14ac:dyDescent="0.25">
      <c r="A28" s="16" t="s">
        <v>51</v>
      </c>
      <c r="B28" s="17" t="s">
        <v>52</v>
      </c>
      <c r="C28" s="18">
        <v>61800</v>
      </c>
      <c r="D28" s="18"/>
      <c r="E28" s="18">
        <v>61800</v>
      </c>
      <c r="F28" s="18">
        <f t="shared" si="2"/>
        <v>0</v>
      </c>
      <c r="G28" s="19">
        <f t="shared" si="3"/>
        <v>0.43547617236138159</v>
      </c>
    </row>
    <row r="29" spans="1:7" x14ac:dyDescent="0.25">
      <c r="A29" s="16" t="s">
        <v>53</v>
      </c>
      <c r="B29" s="17" t="s">
        <v>54</v>
      </c>
      <c r="C29" s="18">
        <v>7385100</v>
      </c>
      <c r="D29" s="18">
        <v>3121273.16</v>
      </c>
      <c r="E29" s="18">
        <v>0</v>
      </c>
      <c r="F29" s="18">
        <f t="shared" si="2"/>
        <v>10506373.16</v>
      </c>
      <c r="G29" s="19">
        <f t="shared" si="3"/>
        <v>52.039402597185102</v>
      </c>
    </row>
    <row r="30" spans="1:7" x14ac:dyDescent="0.25">
      <c r="A30" s="16" t="s">
        <v>55</v>
      </c>
      <c r="B30" s="17" t="s">
        <v>56</v>
      </c>
      <c r="C30" s="18"/>
      <c r="D30" s="20"/>
      <c r="E30" s="20"/>
      <c r="F30" s="18"/>
      <c r="G30" s="19">
        <f t="shared" si="3"/>
        <v>0</v>
      </c>
    </row>
    <row r="31" spans="1:7" x14ac:dyDescent="0.25">
      <c r="A31" s="16" t="s">
        <v>57</v>
      </c>
      <c r="B31" s="17" t="s">
        <v>58</v>
      </c>
      <c r="C31" s="18">
        <v>432600</v>
      </c>
      <c r="D31" s="18">
        <v>0</v>
      </c>
      <c r="E31" s="18">
        <v>432600</v>
      </c>
      <c r="F31" s="18">
        <f t="shared" si="2"/>
        <v>0</v>
      </c>
      <c r="G31" s="19">
        <f t="shared" si="3"/>
        <v>3.0483332065296715</v>
      </c>
    </row>
    <row r="32" spans="1:7" x14ac:dyDescent="0.25">
      <c r="A32" s="16" t="s">
        <v>59</v>
      </c>
      <c r="B32" s="17" t="s">
        <v>60</v>
      </c>
      <c r="C32" s="18">
        <v>0</v>
      </c>
      <c r="D32" s="18">
        <v>0</v>
      </c>
      <c r="E32" s="18">
        <v>0</v>
      </c>
      <c r="F32" s="18">
        <f t="shared" si="2"/>
        <v>0</v>
      </c>
      <c r="G32" s="19">
        <f t="shared" si="3"/>
        <v>0</v>
      </c>
    </row>
    <row r="33" spans="1:7" x14ac:dyDescent="0.25">
      <c r="A33" s="16">
        <v>1340</v>
      </c>
      <c r="B33" s="17" t="s">
        <v>624</v>
      </c>
      <c r="C33" s="18"/>
      <c r="D33" s="18"/>
      <c r="E33" s="18"/>
      <c r="F33" s="18"/>
      <c r="G33" s="19">
        <f t="shared" si="3"/>
        <v>0</v>
      </c>
    </row>
    <row r="34" spans="1:7" x14ac:dyDescent="0.25">
      <c r="A34" s="16">
        <v>1341</v>
      </c>
      <c r="B34" s="17" t="s">
        <v>627</v>
      </c>
      <c r="C34" s="18">
        <v>515000</v>
      </c>
      <c r="D34" s="18">
        <v>0</v>
      </c>
      <c r="E34" s="18">
        <v>408330.7</v>
      </c>
      <c r="F34" s="18">
        <f t="shared" si="2"/>
        <v>106669.29999999999</v>
      </c>
      <c r="G34" s="19">
        <f t="shared" si="3"/>
        <v>3.6289681030115135</v>
      </c>
    </row>
    <row r="35" spans="1:7" x14ac:dyDescent="0.25">
      <c r="A35" s="12" t="s">
        <v>61</v>
      </c>
      <c r="B35" s="22" t="s">
        <v>62</v>
      </c>
      <c r="C35" s="18"/>
      <c r="D35" s="18"/>
      <c r="E35" s="18"/>
      <c r="F35" s="18"/>
      <c r="G35" s="19"/>
    </row>
    <row r="36" spans="1:7" x14ac:dyDescent="0.25">
      <c r="A36" s="12" t="s">
        <v>63</v>
      </c>
      <c r="B36" s="22" t="s">
        <v>64</v>
      </c>
      <c r="C36" s="14">
        <f>SUM(C37:C49)</f>
        <v>10500000</v>
      </c>
      <c r="D36" s="14">
        <f>SUM(D37:D47)</f>
        <v>0</v>
      </c>
      <c r="E36" s="14">
        <f>SUM(E37:E47)</f>
        <v>226757.19</v>
      </c>
      <c r="F36" s="14">
        <f>SUM(F37:F49)</f>
        <v>9973242.8099999987</v>
      </c>
      <c r="G36" s="15">
        <f t="shared" ref="G36:G49" si="4">+C36/$D$406*100</f>
        <v>73.988670061399802</v>
      </c>
    </row>
    <row r="37" spans="1:7" x14ac:dyDescent="0.25">
      <c r="A37" s="16" t="s">
        <v>65</v>
      </c>
      <c r="B37" s="23" t="s">
        <v>66</v>
      </c>
      <c r="C37" s="18"/>
      <c r="D37" s="18"/>
      <c r="E37" s="18"/>
      <c r="F37" s="18"/>
      <c r="G37" s="19">
        <f t="shared" si="4"/>
        <v>0</v>
      </c>
    </row>
    <row r="38" spans="1:7" x14ac:dyDescent="0.25">
      <c r="A38" s="16" t="s">
        <v>67</v>
      </c>
      <c r="B38" s="17" t="s">
        <v>68</v>
      </c>
      <c r="C38" s="18">
        <v>0</v>
      </c>
      <c r="D38" s="18">
        <v>0</v>
      </c>
      <c r="E38" s="18">
        <v>0</v>
      </c>
      <c r="F38" s="18">
        <f t="shared" si="2"/>
        <v>0</v>
      </c>
      <c r="G38" s="19">
        <f t="shared" si="4"/>
        <v>0</v>
      </c>
    </row>
    <row r="39" spans="1:7" x14ac:dyDescent="0.25">
      <c r="A39" s="16" t="s">
        <v>69</v>
      </c>
      <c r="B39" s="17" t="s">
        <v>70</v>
      </c>
      <c r="C39" s="18"/>
      <c r="D39" s="18"/>
      <c r="E39" s="18"/>
      <c r="F39" s="18"/>
      <c r="G39" s="19">
        <f t="shared" si="4"/>
        <v>0</v>
      </c>
    </row>
    <row r="40" spans="1:7" ht="24" x14ac:dyDescent="0.25">
      <c r="A40" s="16" t="s">
        <v>71</v>
      </c>
      <c r="B40" s="17" t="s">
        <v>72</v>
      </c>
      <c r="C40" s="18">
        <v>7272328</v>
      </c>
      <c r="D40" s="20">
        <v>0</v>
      </c>
      <c r="E40" s="20">
        <v>226757.19</v>
      </c>
      <c r="F40" s="18">
        <f t="shared" si="2"/>
        <v>7045570.8099999996</v>
      </c>
      <c r="G40" s="19">
        <f t="shared" si="4"/>
        <v>51.244750187645657</v>
      </c>
    </row>
    <row r="41" spans="1:7" x14ac:dyDescent="0.25">
      <c r="A41" s="16" t="s">
        <v>73</v>
      </c>
      <c r="B41" s="17" t="s">
        <v>74</v>
      </c>
      <c r="C41" s="18"/>
      <c r="D41" s="18"/>
      <c r="E41" s="18"/>
      <c r="F41" s="18"/>
      <c r="G41" s="19">
        <f t="shared" si="4"/>
        <v>0</v>
      </c>
    </row>
    <row r="42" spans="1:7" x14ac:dyDescent="0.25">
      <c r="A42" s="16" t="s">
        <v>75</v>
      </c>
      <c r="B42" s="17" t="s">
        <v>76</v>
      </c>
      <c r="C42" s="18">
        <v>0</v>
      </c>
      <c r="D42" s="18">
        <v>0</v>
      </c>
      <c r="E42" s="18">
        <v>0</v>
      </c>
      <c r="F42" s="18">
        <f t="shared" si="2"/>
        <v>0</v>
      </c>
      <c r="G42" s="19">
        <f t="shared" si="4"/>
        <v>0</v>
      </c>
    </row>
    <row r="43" spans="1:7" x14ac:dyDescent="0.25">
      <c r="A43" s="16" t="s">
        <v>77</v>
      </c>
      <c r="B43" s="17" t="s">
        <v>78</v>
      </c>
      <c r="C43" s="18">
        <v>0</v>
      </c>
      <c r="D43" s="18">
        <v>0</v>
      </c>
      <c r="E43" s="18">
        <v>0</v>
      </c>
      <c r="F43" s="18">
        <f t="shared" si="2"/>
        <v>0</v>
      </c>
      <c r="G43" s="19">
        <f t="shared" si="4"/>
        <v>0</v>
      </c>
    </row>
    <row r="44" spans="1:7" x14ac:dyDescent="0.25">
      <c r="A44" s="16" t="s">
        <v>79</v>
      </c>
      <c r="B44" s="17" t="s">
        <v>80</v>
      </c>
      <c r="C44" s="18">
        <v>0</v>
      </c>
      <c r="D44" s="18">
        <v>0</v>
      </c>
      <c r="E44" s="18">
        <v>0</v>
      </c>
      <c r="F44" s="18">
        <f t="shared" si="2"/>
        <v>0</v>
      </c>
      <c r="G44" s="19">
        <f t="shared" si="4"/>
        <v>0</v>
      </c>
    </row>
    <row r="45" spans="1:7" x14ac:dyDescent="0.25">
      <c r="A45" s="16" t="s">
        <v>81</v>
      </c>
      <c r="B45" s="17" t="s">
        <v>82</v>
      </c>
      <c r="C45" s="18"/>
      <c r="D45" s="18"/>
      <c r="E45" s="18"/>
      <c r="F45" s="18"/>
      <c r="G45" s="19">
        <f t="shared" si="4"/>
        <v>0</v>
      </c>
    </row>
    <row r="46" spans="1:7" x14ac:dyDescent="0.25">
      <c r="A46" s="16" t="s">
        <v>83</v>
      </c>
      <c r="B46" s="17" t="s">
        <v>84</v>
      </c>
      <c r="C46" s="18">
        <v>0</v>
      </c>
      <c r="D46" s="18">
        <v>0</v>
      </c>
      <c r="E46" s="18">
        <v>0</v>
      </c>
      <c r="F46" s="18">
        <f t="shared" si="2"/>
        <v>0</v>
      </c>
      <c r="G46" s="19">
        <f t="shared" si="4"/>
        <v>0</v>
      </c>
    </row>
    <row r="47" spans="1:7" x14ac:dyDescent="0.25">
      <c r="A47" s="16" t="s">
        <v>85</v>
      </c>
      <c r="B47" s="17" t="s">
        <v>86</v>
      </c>
      <c r="C47" s="18">
        <v>2927672</v>
      </c>
      <c r="D47" s="18">
        <v>0</v>
      </c>
      <c r="E47" s="18">
        <v>0</v>
      </c>
      <c r="F47" s="18">
        <f t="shared" si="2"/>
        <v>2927672</v>
      </c>
      <c r="G47" s="19">
        <f t="shared" si="4"/>
        <v>20.629957871999853</v>
      </c>
    </row>
    <row r="48" spans="1:7" x14ac:dyDescent="0.25">
      <c r="A48" s="16">
        <v>1550</v>
      </c>
      <c r="B48" s="17" t="s">
        <v>625</v>
      </c>
      <c r="C48" s="18"/>
      <c r="D48" s="18"/>
      <c r="E48" s="18"/>
      <c r="F48" s="18"/>
      <c r="G48" s="19">
        <f t="shared" si="4"/>
        <v>0</v>
      </c>
    </row>
    <row r="49" spans="1:7" x14ac:dyDescent="0.25">
      <c r="A49" s="16">
        <v>1551</v>
      </c>
      <c r="B49" s="17" t="s">
        <v>626</v>
      </c>
      <c r="C49" s="18">
        <v>300000</v>
      </c>
      <c r="D49" s="18">
        <v>0</v>
      </c>
      <c r="E49" s="18">
        <v>300000</v>
      </c>
      <c r="F49" s="18">
        <f t="shared" si="2"/>
        <v>0</v>
      </c>
      <c r="G49" s="19">
        <f t="shared" si="4"/>
        <v>2.1139620017542797</v>
      </c>
    </row>
    <row r="50" spans="1:7" x14ac:dyDescent="0.25">
      <c r="A50" s="12" t="s">
        <v>87</v>
      </c>
      <c r="B50" s="13" t="s">
        <v>88</v>
      </c>
      <c r="C50" s="21">
        <f>SUM(C51:C53)</f>
        <v>600000</v>
      </c>
      <c r="D50" s="21">
        <f>SUM(D51:D53)</f>
        <v>0</v>
      </c>
      <c r="E50" s="21">
        <f>SUM(E51:E53)</f>
        <v>600000</v>
      </c>
      <c r="F50" s="21">
        <f>SUM(F51:F53)</f>
        <v>0</v>
      </c>
      <c r="G50" s="21">
        <f>SUM(G51:G53)</f>
        <v>4.2279240035085595</v>
      </c>
    </row>
    <row r="51" spans="1:7" ht="24" x14ac:dyDescent="0.25">
      <c r="A51" s="16" t="s">
        <v>89</v>
      </c>
      <c r="B51" s="17" t="s">
        <v>90</v>
      </c>
      <c r="C51" s="18"/>
      <c r="D51" s="18"/>
      <c r="E51" s="18"/>
      <c r="F51" s="18"/>
      <c r="G51" s="19">
        <f t="shared" ref="G51:G56" si="5">+C51/$D$406*100</f>
        <v>0</v>
      </c>
    </row>
    <row r="52" spans="1:7" x14ac:dyDescent="0.25">
      <c r="A52" s="16" t="s">
        <v>91</v>
      </c>
      <c r="B52" s="17" t="s">
        <v>92</v>
      </c>
      <c r="C52" s="18">
        <v>0</v>
      </c>
      <c r="D52" s="18">
        <v>0</v>
      </c>
      <c r="E52" s="18">
        <v>0</v>
      </c>
      <c r="F52" s="18">
        <f t="shared" si="2"/>
        <v>0</v>
      </c>
      <c r="G52" s="19">
        <f t="shared" si="5"/>
        <v>0</v>
      </c>
    </row>
    <row r="53" spans="1:7" x14ac:dyDescent="0.25">
      <c r="A53" s="16" t="s">
        <v>93</v>
      </c>
      <c r="B53" s="17" t="s">
        <v>94</v>
      </c>
      <c r="C53" s="18">
        <v>600000</v>
      </c>
      <c r="D53" s="18">
        <v>0</v>
      </c>
      <c r="E53" s="18">
        <v>600000</v>
      </c>
      <c r="F53" s="18">
        <f t="shared" si="2"/>
        <v>0</v>
      </c>
      <c r="G53" s="19">
        <f t="shared" si="5"/>
        <v>4.2279240035085595</v>
      </c>
    </row>
    <row r="54" spans="1:7" x14ac:dyDescent="0.25">
      <c r="A54" s="12" t="s">
        <v>95</v>
      </c>
      <c r="B54" s="13" t="s">
        <v>96</v>
      </c>
      <c r="C54" s="18">
        <f>SUM(C55:C56)</f>
        <v>0</v>
      </c>
      <c r="D54" s="18">
        <f>SUM(D55:D56)</f>
        <v>0</v>
      </c>
      <c r="E54" s="18">
        <v>0</v>
      </c>
      <c r="F54" s="18">
        <f t="shared" ref="F54" si="6">SUM(F55:F56)</f>
        <v>0</v>
      </c>
      <c r="G54" s="19">
        <f t="shared" si="5"/>
        <v>0</v>
      </c>
    </row>
    <row r="55" spans="1:7" x14ac:dyDescent="0.25">
      <c r="A55" s="16" t="s">
        <v>97</v>
      </c>
      <c r="B55" s="17" t="s">
        <v>98</v>
      </c>
      <c r="C55" s="18"/>
      <c r="D55" s="18"/>
      <c r="E55" s="18"/>
      <c r="F55" s="18"/>
      <c r="G55" s="19">
        <f t="shared" si="5"/>
        <v>0</v>
      </c>
    </row>
    <row r="56" spans="1:7" x14ac:dyDescent="0.25">
      <c r="A56" s="16" t="s">
        <v>99</v>
      </c>
      <c r="B56" s="17" t="s">
        <v>100</v>
      </c>
      <c r="C56" s="18">
        <v>0</v>
      </c>
      <c r="D56" s="18">
        <v>0</v>
      </c>
      <c r="E56" s="18">
        <v>0</v>
      </c>
      <c r="F56" s="18">
        <f t="shared" si="2"/>
        <v>0</v>
      </c>
      <c r="G56" s="19">
        <f t="shared" si="5"/>
        <v>0</v>
      </c>
    </row>
    <row r="57" spans="1:7" x14ac:dyDescent="0.25">
      <c r="A57" s="8" t="s">
        <v>101</v>
      </c>
      <c r="B57" s="9" t="s">
        <v>102</v>
      </c>
      <c r="C57" s="10">
        <f>C58+C73+C79+C82+C101+C114+C120+C131+C138</f>
        <v>27754937.280000001</v>
      </c>
      <c r="D57" s="10">
        <f>D58+D73+D79+D82+D101+D114+D120+D131+D138</f>
        <v>340929.83</v>
      </c>
      <c r="E57" s="10">
        <f>E58+E73+E79+E82+E101+E114+E120+E131+E138</f>
        <v>1887689.0199999998</v>
      </c>
      <c r="F57" s="10">
        <f>F58+F73+F79+F82+F101+F114+F120+F131+F138</f>
        <v>26208178.090000004</v>
      </c>
      <c r="G57" s="10">
        <f>G58+G73+G79+G82+G101+G114+G120+G131+G138</f>
        <v>175.50045800783636</v>
      </c>
    </row>
    <row r="58" spans="1:7" ht="24" x14ac:dyDescent="0.25">
      <c r="A58" s="12" t="s">
        <v>103</v>
      </c>
      <c r="B58" s="13" t="s">
        <v>104</v>
      </c>
      <c r="C58" s="14">
        <f>SUM(C59:C72)</f>
        <v>8287922.5</v>
      </c>
      <c r="D58" s="14">
        <f t="shared" ref="D58:G58" si="7">SUM(D59:D72)</f>
        <v>126855.51</v>
      </c>
      <c r="E58" s="14">
        <f t="shared" si="7"/>
        <v>134925.47999999998</v>
      </c>
      <c r="F58" s="14">
        <f t="shared" si="7"/>
        <v>8279852.5300000003</v>
      </c>
      <c r="G58" s="14">
        <f t="shared" si="7"/>
        <v>44.135485405936002</v>
      </c>
    </row>
    <row r="59" spans="1:7" x14ac:dyDescent="0.25">
      <c r="A59" s="16" t="s">
        <v>105</v>
      </c>
      <c r="B59" s="17" t="s">
        <v>106</v>
      </c>
      <c r="C59" s="18"/>
      <c r="D59" s="18"/>
      <c r="E59" s="18"/>
      <c r="F59" s="18"/>
      <c r="G59" s="19">
        <f>+C59/$D$406*100</f>
        <v>0</v>
      </c>
    </row>
    <row r="60" spans="1:7" x14ac:dyDescent="0.25">
      <c r="A60" s="16" t="s">
        <v>107</v>
      </c>
      <c r="B60" s="17" t="s">
        <v>108</v>
      </c>
      <c r="C60" s="18">
        <v>2212426.5</v>
      </c>
      <c r="D60" s="18">
        <v>126855.51</v>
      </c>
      <c r="E60" s="18">
        <v>0</v>
      </c>
      <c r="F60" s="18">
        <f t="shared" si="2"/>
        <v>2339282.0099999998</v>
      </c>
      <c r="G60" s="19">
        <f>+C60/$D$406*100</f>
        <v>15.589951842247384</v>
      </c>
    </row>
    <row r="61" spans="1:7" x14ac:dyDescent="0.25">
      <c r="A61" s="16" t="s">
        <v>109</v>
      </c>
      <c r="B61" s="17" t="s">
        <v>110</v>
      </c>
      <c r="C61" s="18"/>
      <c r="D61" s="20"/>
      <c r="E61" s="20"/>
      <c r="F61" s="18"/>
      <c r="G61" s="19">
        <f>+C61/$D$406*100</f>
        <v>0</v>
      </c>
    </row>
    <row r="62" spans="1:7" x14ac:dyDescent="0.25">
      <c r="A62" s="16">
        <v>2121</v>
      </c>
      <c r="B62" s="17" t="s">
        <v>111</v>
      </c>
      <c r="C62" s="18">
        <v>0</v>
      </c>
      <c r="D62" s="18">
        <v>0</v>
      </c>
      <c r="E62" s="18">
        <v>0</v>
      </c>
      <c r="F62" s="18">
        <f t="shared" si="2"/>
        <v>0</v>
      </c>
      <c r="G62" s="19">
        <f>+C62/$D$406*100</f>
        <v>0</v>
      </c>
    </row>
    <row r="63" spans="1:7" ht="24" x14ac:dyDescent="0.25">
      <c r="A63" s="16">
        <v>2140</v>
      </c>
      <c r="B63" s="17" t="s">
        <v>628</v>
      </c>
      <c r="C63" s="18"/>
      <c r="D63" s="18"/>
      <c r="E63" s="18"/>
      <c r="F63" s="18"/>
      <c r="G63" s="19"/>
    </row>
    <row r="64" spans="1:7" ht="24" x14ac:dyDescent="0.25">
      <c r="A64" s="16">
        <v>2141</v>
      </c>
      <c r="B64" s="17" t="s">
        <v>629</v>
      </c>
      <c r="C64" s="18">
        <v>1132000</v>
      </c>
      <c r="D64" s="18">
        <v>0</v>
      </c>
      <c r="E64" s="18">
        <v>4540.3999999999996</v>
      </c>
      <c r="F64" s="18">
        <f t="shared" si="2"/>
        <v>1127459.6000000001</v>
      </c>
      <c r="G64" s="19"/>
    </row>
    <row r="65" spans="1:7" x14ac:dyDescent="0.25">
      <c r="A65" s="16">
        <v>2150</v>
      </c>
      <c r="B65" s="17" t="s">
        <v>622</v>
      </c>
      <c r="C65" s="18"/>
      <c r="D65" s="18"/>
      <c r="E65" s="18"/>
      <c r="F65" s="18"/>
      <c r="G65" s="19"/>
    </row>
    <row r="66" spans="1:7" x14ac:dyDescent="0.25">
      <c r="A66" s="16">
        <v>2151</v>
      </c>
      <c r="B66" s="17" t="s">
        <v>623</v>
      </c>
      <c r="C66" s="18">
        <v>892496</v>
      </c>
      <c r="D66" s="18">
        <v>0</v>
      </c>
      <c r="E66" s="18">
        <v>52950.52</v>
      </c>
      <c r="F66" s="18">
        <f t="shared" si="2"/>
        <v>839545.48</v>
      </c>
      <c r="G66" s="19"/>
    </row>
    <row r="67" spans="1:7" x14ac:dyDescent="0.25">
      <c r="A67" s="16" t="s">
        <v>112</v>
      </c>
      <c r="B67" s="17" t="s">
        <v>113</v>
      </c>
      <c r="C67" s="18"/>
      <c r="D67" s="18"/>
      <c r="E67" s="18"/>
      <c r="F67" s="18"/>
      <c r="G67" s="19">
        <f t="shared" ref="G67:G75" si="8">+C67/$D$406*100</f>
        <v>0</v>
      </c>
    </row>
    <row r="68" spans="1:7" x14ac:dyDescent="0.25">
      <c r="A68" s="16" t="s">
        <v>114</v>
      </c>
      <c r="B68" s="17" t="s">
        <v>115</v>
      </c>
      <c r="C68" s="18">
        <v>3980000</v>
      </c>
      <c r="D68" s="18">
        <v>0</v>
      </c>
      <c r="E68" s="18">
        <v>77292</v>
      </c>
      <c r="F68" s="18">
        <f t="shared" ref="F68:F113" si="9">C68+D68-E68</f>
        <v>3902708</v>
      </c>
      <c r="G68" s="19">
        <f t="shared" si="8"/>
        <v>28.045229223273445</v>
      </c>
    </row>
    <row r="69" spans="1:7" x14ac:dyDescent="0.25">
      <c r="A69" s="16" t="s">
        <v>116</v>
      </c>
      <c r="B69" s="17" t="s">
        <v>117</v>
      </c>
      <c r="C69" s="18"/>
      <c r="D69" s="20"/>
      <c r="E69" s="20"/>
      <c r="F69" s="18"/>
      <c r="G69" s="19">
        <f t="shared" si="8"/>
        <v>0</v>
      </c>
    </row>
    <row r="70" spans="1:7" x14ac:dyDescent="0.25">
      <c r="A70" s="16" t="s">
        <v>118</v>
      </c>
      <c r="B70" s="17" t="s">
        <v>119</v>
      </c>
      <c r="C70" s="18">
        <v>71000</v>
      </c>
      <c r="D70" s="18">
        <v>0</v>
      </c>
      <c r="E70" s="18">
        <v>142.56</v>
      </c>
      <c r="F70" s="18">
        <f t="shared" si="9"/>
        <v>70857.440000000002</v>
      </c>
      <c r="G70" s="19">
        <f t="shared" si="8"/>
        <v>0.50030434041517957</v>
      </c>
    </row>
    <row r="71" spans="1:7" ht="24" x14ac:dyDescent="0.25">
      <c r="A71" s="16" t="s">
        <v>120</v>
      </c>
      <c r="B71" s="17" t="s">
        <v>121</v>
      </c>
      <c r="C71" s="18"/>
      <c r="D71" s="18"/>
      <c r="E71" s="18"/>
      <c r="F71" s="18"/>
      <c r="G71" s="19">
        <f t="shared" si="8"/>
        <v>0</v>
      </c>
    </row>
    <row r="72" spans="1:7" ht="24" x14ac:dyDescent="0.25">
      <c r="A72" s="16" t="s">
        <v>122</v>
      </c>
      <c r="B72" s="17" t="s">
        <v>123</v>
      </c>
      <c r="C72" s="18">
        <v>0</v>
      </c>
      <c r="D72" s="18">
        <v>0</v>
      </c>
      <c r="E72" s="18">
        <v>0</v>
      </c>
      <c r="F72" s="18">
        <f t="shared" si="9"/>
        <v>0</v>
      </c>
      <c r="G72" s="19">
        <f t="shared" si="8"/>
        <v>0</v>
      </c>
    </row>
    <row r="73" spans="1:7" x14ac:dyDescent="0.25">
      <c r="A73" s="12" t="s">
        <v>124</v>
      </c>
      <c r="B73" s="13" t="s">
        <v>125</v>
      </c>
      <c r="C73" s="14">
        <f>SUM(C75:C78)</f>
        <v>90000</v>
      </c>
      <c r="D73" s="14">
        <f t="shared" ref="D73:F73" si="10">SUM(D75:D78)</f>
        <v>0</v>
      </c>
      <c r="E73" s="14">
        <f t="shared" si="10"/>
        <v>50602.28</v>
      </c>
      <c r="F73" s="14">
        <f t="shared" si="10"/>
        <v>39397.720000000008</v>
      </c>
      <c r="G73" s="15">
        <f t="shared" si="8"/>
        <v>0.6341886005262839</v>
      </c>
    </row>
    <row r="74" spans="1:7" x14ac:dyDescent="0.25">
      <c r="A74" s="16" t="s">
        <v>126</v>
      </c>
      <c r="B74" s="17" t="s">
        <v>127</v>
      </c>
      <c r="C74" s="18"/>
      <c r="D74" s="18"/>
      <c r="E74" s="18"/>
      <c r="F74" s="18"/>
      <c r="G74" s="19">
        <f t="shared" si="8"/>
        <v>0</v>
      </c>
    </row>
    <row r="75" spans="1:7" x14ac:dyDescent="0.25">
      <c r="A75" s="16" t="s">
        <v>128</v>
      </c>
      <c r="B75" s="17" t="s">
        <v>129</v>
      </c>
      <c r="C75" s="18">
        <v>88319.99</v>
      </c>
      <c r="D75" s="18">
        <v>0</v>
      </c>
      <c r="E75" s="18">
        <v>50602.28</v>
      </c>
      <c r="F75" s="18">
        <f t="shared" si="9"/>
        <v>37717.710000000006</v>
      </c>
      <c r="G75" s="19">
        <f t="shared" si="8"/>
        <v>0.62235034285105995</v>
      </c>
    </row>
    <row r="76" spans="1:7" x14ac:dyDescent="0.25">
      <c r="A76" s="16">
        <v>2212</v>
      </c>
      <c r="B76" s="17" t="s">
        <v>700</v>
      </c>
      <c r="C76" s="18">
        <v>0</v>
      </c>
      <c r="D76" s="18">
        <v>0</v>
      </c>
      <c r="E76" s="18">
        <v>0</v>
      </c>
      <c r="F76" s="18">
        <f t="shared" si="9"/>
        <v>0</v>
      </c>
      <c r="G76" s="19"/>
    </row>
    <row r="77" spans="1:7" x14ac:dyDescent="0.25">
      <c r="A77" s="16">
        <v>2220</v>
      </c>
      <c r="B77" s="17" t="s">
        <v>701</v>
      </c>
      <c r="C77" s="18"/>
      <c r="D77" s="18"/>
      <c r="E77" s="18"/>
      <c r="F77" s="18"/>
      <c r="G77" s="19"/>
    </row>
    <row r="78" spans="1:7" x14ac:dyDescent="0.25">
      <c r="A78" s="16">
        <v>2221</v>
      </c>
      <c r="B78" s="17" t="s">
        <v>702</v>
      </c>
      <c r="C78" s="18">
        <v>1680.01</v>
      </c>
      <c r="D78" s="18">
        <v>0</v>
      </c>
      <c r="E78" s="18">
        <v>0</v>
      </c>
      <c r="F78" s="18">
        <f t="shared" si="9"/>
        <v>1680.01</v>
      </c>
      <c r="G78" s="19"/>
    </row>
    <row r="79" spans="1:7" ht="24" x14ac:dyDescent="0.25">
      <c r="A79" s="12" t="s">
        <v>130</v>
      </c>
      <c r="B79" s="13" t="s">
        <v>131</v>
      </c>
      <c r="C79" s="14">
        <f>SUM(C80:C81)</f>
        <v>0</v>
      </c>
      <c r="D79" s="14">
        <f>SUM(D80:D81)</f>
        <v>0</v>
      </c>
      <c r="E79" s="14">
        <f>SUM(E80:E81)</f>
        <v>0</v>
      </c>
      <c r="F79" s="14">
        <f>SUM(F80:F81)</f>
        <v>0</v>
      </c>
      <c r="G79" s="15">
        <f>+C79/$D$406*100</f>
        <v>0</v>
      </c>
    </row>
    <row r="80" spans="1:7" ht="24" x14ac:dyDescent="0.25">
      <c r="A80" s="16" t="s">
        <v>132</v>
      </c>
      <c r="B80" s="17" t="s">
        <v>133</v>
      </c>
      <c r="C80" s="18"/>
      <c r="D80" s="18"/>
      <c r="E80" s="18"/>
      <c r="F80" s="18"/>
      <c r="G80" s="19">
        <f>+C80/$D$406*100</f>
        <v>0</v>
      </c>
    </row>
    <row r="81" spans="1:7" ht="24" x14ac:dyDescent="0.25">
      <c r="A81" s="16" t="s">
        <v>134</v>
      </c>
      <c r="B81" s="17" t="s">
        <v>135</v>
      </c>
      <c r="C81" s="18">
        <v>0</v>
      </c>
      <c r="D81" s="18">
        <v>0</v>
      </c>
      <c r="E81" s="18">
        <v>0</v>
      </c>
      <c r="F81" s="18">
        <f t="shared" si="9"/>
        <v>0</v>
      </c>
      <c r="G81" s="19">
        <f>+C81/$D$406*100</f>
        <v>0</v>
      </c>
    </row>
    <row r="82" spans="1:7" ht="24" x14ac:dyDescent="0.25">
      <c r="A82" s="12" t="s">
        <v>136</v>
      </c>
      <c r="B82" s="13" t="s">
        <v>137</v>
      </c>
      <c r="C82" s="14">
        <f>SUM(C83:C100)</f>
        <v>1949036.9800000002</v>
      </c>
      <c r="D82" s="14">
        <f>SUM(D83:D100)</f>
        <v>0</v>
      </c>
      <c r="E82" s="14">
        <f>SUM(E83:E100)</f>
        <v>450497.82</v>
      </c>
      <c r="F82" s="14">
        <f>SUM(F83:F100)</f>
        <v>1498539.16</v>
      </c>
      <c r="G82" s="14">
        <f>SUM(G83:G100)</f>
        <v>13.733967052446388</v>
      </c>
    </row>
    <row r="83" spans="1:7" x14ac:dyDescent="0.25">
      <c r="A83" s="16" t="s">
        <v>138</v>
      </c>
      <c r="B83" s="17" t="s">
        <v>139</v>
      </c>
      <c r="C83" s="18"/>
      <c r="D83" s="20"/>
      <c r="E83" s="20"/>
      <c r="F83" s="18"/>
      <c r="G83" s="19">
        <f>+C83/$D$406*100</f>
        <v>0</v>
      </c>
    </row>
    <row r="84" spans="1:7" x14ac:dyDescent="0.25">
      <c r="A84" s="16" t="s">
        <v>140</v>
      </c>
      <c r="B84" s="17" t="s">
        <v>141</v>
      </c>
      <c r="C84" s="18">
        <v>186015.04</v>
      </c>
      <c r="D84" s="18">
        <v>0</v>
      </c>
      <c r="E84" s="18">
        <v>122308.22</v>
      </c>
      <c r="F84" s="18">
        <f t="shared" si="9"/>
        <v>63706.820000000007</v>
      </c>
      <c r="G84" s="19">
        <f>+C84/$D$406*100</f>
        <v>1.3107624210493414</v>
      </c>
    </row>
    <row r="85" spans="1:7" x14ac:dyDescent="0.25">
      <c r="A85" s="16">
        <v>2420</v>
      </c>
      <c r="B85" s="17" t="s">
        <v>630</v>
      </c>
      <c r="C85" s="18"/>
      <c r="D85" s="18"/>
      <c r="E85" s="18"/>
      <c r="F85" s="18"/>
      <c r="G85" s="19"/>
    </row>
    <row r="86" spans="1:7" x14ac:dyDescent="0.25">
      <c r="A86" s="16">
        <v>2421</v>
      </c>
      <c r="B86" s="17" t="s">
        <v>631</v>
      </c>
      <c r="C86" s="18">
        <v>280680.02</v>
      </c>
      <c r="D86" s="18">
        <v>0</v>
      </c>
      <c r="E86" s="18">
        <v>74072.81</v>
      </c>
      <c r="F86" s="18">
        <f t="shared" si="9"/>
        <v>206607.21000000002</v>
      </c>
      <c r="G86" s="19">
        <f t="shared" ref="G86:G92" si="11">+C86/$D$406*100</f>
        <v>1.9778229897721045</v>
      </c>
    </row>
    <row r="87" spans="1:7" x14ac:dyDescent="0.25">
      <c r="A87" s="16">
        <v>2430</v>
      </c>
      <c r="B87" s="17" t="s">
        <v>632</v>
      </c>
      <c r="C87" s="18"/>
      <c r="D87" s="18"/>
      <c r="E87" s="18"/>
      <c r="F87" s="18"/>
      <c r="G87" s="19"/>
    </row>
    <row r="88" spans="1:7" x14ac:dyDescent="0.25">
      <c r="A88" s="16">
        <v>2431</v>
      </c>
      <c r="B88" s="17" t="s">
        <v>633</v>
      </c>
      <c r="C88" s="18">
        <v>34996.800000000003</v>
      </c>
      <c r="D88" s="18">
        <v>0</v>
      </c>
      <c r="E88" s="18">
        <v>8099.2</v>
      </c>
      <c r="F88" s="18">
        <f t="shared" si="9"/>
        <v>26897.600000000002</v>
      </c>
      <c r="G88" s="19">
        <f t="shared" si="11"/>
        <v>0.24660635127664726</v>
      </c>
    </row>
    <row r="89" spans="1:7" x14ac:dyDescent="0.25">
      <c r="A89" s="16">
        <v>2440</v>
      </c>
      <c r="B89" s="17" t="s">
        <v>634</v>
      </c>
      <c r="C89" s="18"/>
      <c r="D89" s="18"/>
      <c r="E89" s="18"/>
      <c r="F89" s="18"/>
      <c r="G89" s="19"/>
    </row>
    <row r="90" spans="1:7" x14ac:dyDescent="0.25">
      <c r="A90" s="16">
        <v>2441</v>
      </c>
      <c r="B90" s="17" t="s">
        <v>635</v>
      </c>
      <c r="C90" s="18">
        <v>40000</v>
      </c>
      <c r="D90" s="18">
        <v>0</v>
      </c>
      <c r="E90" s="18">
        <v>0</v>
      </c>
      <c r="F90" s="18">
        <f t="shared" si="9"/>
        <v>40000</v>
      </c>
      <c r="G90" s="19">
        <f t="shared" si="11"/>
        <v>0.281861600233904</v>
      </c>
    </row>
    <row r="91" spans="1:7" x14ac:dyDescent="0.25">
      <c r="A91" s="16">
        <v>2450</v>
      </c>
      <c r="B91" s="17" t="s">
        <v>636</v>
      </c>
      <c r="C91" s="18"/>
      <c r="D91" s="18"/>
      <c r="E91" s="18"/>
      <c r="F91" s="18"/>
      <c r="G91" s="19"/>
    </row>
    <row r="92" spans="1:7" x14ac:dyDescent="0.25">
      <c r="A92" s="16">
        <v>2451</v>
      </c>
      <c r="B92" s="17" t="s">
        <v>637</v>
      </c>
      <c r="C92" s="18">
        <v>31292.240000000002</v>
      </c>
      <c r="D92" s="18">
        <v>0</v>
      </c>
      <c r="E92" s="18">
        <v>30000</v>
      </c>
      <c r="F92" s="18">
        <f t="shared" si="9"/>
        <v>1292.2400000000016</v>
      </c>
      <c r="G92" s="19">
        <f t="shared" si="11"/>
        <v>0.22050202103258451</v>
      </c>
    </row>
    <row r="93" spans="1:7" x14ac:dyDescent="0.25">
      <c r="A93" s="16">
        <v>2460</v>
      </c>
      <c r="B93" s="17" t="s">
        <v>638</v>
      </c>
      <c r="C93" s="18"/>
      <c r="D93" s="18"/>
      <c r="E93" s="18"/>
      <c r="F93" s="18"/>
      <c r="G93" s="19"/>
    </row>
    <row r="94" spans="1:7" x14ac:dyDescent="0.25">
      <c r="A94" s="16" t="s">
        <v>142</v>
      </c>
      <c r="B94" s="17" t="s">
        <v>143</v>
      </c>
      <c r="C94" s="18">
        <v>371862.98</v>
      </c>
      <c r="D94" s="18">
        <v>0</v>
      </c>
      <c r="E94" s="18">
        <v>61680</v>
      </c>
      <c r="F94" s="18">
        <f t="shared" si="9"/>
        <v>310182.98</v>
      </c>
      <c r="G94" s="19">
        <f t="shared" ref="G94:G100" si="12">+C94/$D$406*100</f>
        <v>2.6203473652637057</v>
      </c>
    </row>
    <row r="95" spans="1:7" x14ac:dyDescent="0.25">
      <c r="A95" s="16" t="s">
        <v>144</v>
      </c>
      <c r="B95" s="17" t="s">
        <v>145</v>
      </c>
      <c r="C95" s="18"/>
      <c r="D95" s="18"/>
      <c r="E95" s="18"/>
      <c r="F95" s="18"/>
      <c r="G95" s="19"/>
    </row>
    <row r="96" spans="1:7" x14ac:dyDescent="0.25">
      <c r="A96" s="16" t="s">
        <v>146</v>
      </c>
      <c r="B96" s="17" t="s">
        <v>147</v>
      </c>
      <c r="C96" s="18">
        <v>251030.39</v>
      </c>
      <c r="D96" s="18">
        <v>0</v>
      </c>
      <c r="E96" s="18">
        <v>41345.82</v>
      </c>
      <c r="F96" s="18">
        <f t="shared" si="9"/>
        <v>209684.57</v>
      </c>
      <c r="G96" s="19">
        <f t="shared" si="12"/>
        <v>1.7688956858185252</v>
      </c>
    </row>
    <row r="97" spans="1:7" x14ac:dyDescent="0.25">
      <c r="A97" s="16" t="s">
        <v>148</v>
      </c>
      <c r="B97" s="17" t="s">
        <v>149</v>
      </c>
      <c r="C97" s="18"/>
      <c r="D97" s="18"/>
      <c r="E97" s="18"/>
      <c r="F97" s="18"/>
      <c r="G97" s="19"/>
    </row>
    <row r="98" spans="1:7" x14ac:dyDescent="0.25">
      <c r="A98" s="16" t="s">
        <v>150</v>
      </c>
      <c r="B98" s="17" t="s">
        <v>151</v>
      </c>
      <c r="C98" s="18">
        <v>90543.72</v>
      </c>
      <c r="D98" s="18">
        <v>0</v>
      </c>
      <c r="E98" s="18">
        <v>39865.72</v>
      </c>
      <c r="F98" s="18">
        <f t="shared" si="9"/>
        <v>50678</v>
      </c>
      <c r="G98" s="19">
        <f t="shared" si="12"/>
        <v>0.63801994525826344</v>
      </c>
    </row>
    <row r="99" spans="1:7" ht="24" x14ac:dyDescent="0.25">
      <c r="A99" s="16" t="s">
        <v>152</v>
      </c>
      <c r="B99" s="17" t="s">
        <v>153</v>
      </c>
      <c r="C99" s="18"/>
      <c r="D99" s="18"/>
      <c r="E99" s="18"/>
      <c r="F99" s="18"/>
      <c r="G99" s="19"/>
    </row>
    <row r="100" spans="1:7" ht="24" x14ac:dyDescent="0.25">
      <c r="A100" s="16" t="s">
        <v>154</v>
      </c>
      <c r="B100" s="17" t="s">
        <v>155</v>
      </c>
      <c r="C100" s="18">
        <v>662615.79</v>
      </c>
      <c r="D100" s="18">
        <v>0</v>
      </c>
      <c r="E100" s="18">
        <v>73126.05</v>
      </c>
      <c r="F100" s="18">
        <f t="shared" si="9"/>
        <v>589489.74</v>
      </c>
      <c r="G100" s="19">
        <f t="shared" si="12"/>
        <v>4.6691486727413123</v>
      </c>
    </row>
    <row r="101" spans="1:7" ht="24" x14ac:dyDescent="0.25">
      <c r="A101" s="12" t="s">
        <v>156</v>
      </c>
      <c r="B101" s="13" t="s">
        <v>157</v>
      </c>
      <c r="C101" s="14">
        <f>SUM(C102:C113)</f>
        <v>4348010.28</v>
      </c>
      <c r="D101" s="14">
        <f t="shared" ref="D101:F101" si="13">SUM(D102:D113)</f>
        <v>214074.32</v>
      </c>
      <c r="E101" s="14">
        <f t="shared" si="13"/>
        <v>158634.84</v>
      </c>
      <c r="F101" s="14">
        <f t="shared" si="13"/>
        <v>4403449.7600000007</v>
      </c>
      <c r="G101" s="14">
        <f t="shared" ref="G101" si="14">SUM(G102:G111)</f>
        <v>29.760965036168454</v>
      </c>
    </row>
    <row r="102" spans="1:7" x14ac:dyDescent="0.25">
      <c r="A102" s="16" t="s">
        <v>158</v>
      </c>
      <c r="B102" s="17" t="s">
        <v>159</v>
      </c>
      <c r="C102" s="18"/>
      <c r="D102" s="18"/>
      <c r="E102" s="18"/>
      <c r="F102" s="18"/>
      <c r="G102" s="19"/>
    </row>
    <row r="103" spans="1:7" x14ac:dyDescent="0.25">
      <c r="A103" s="16" t="s">
        <v>160</v>
      </c>
      <c r="B103" s="17" t="s">
        <v>161</v>
      </c>
      <c r="C103" s="18">
        <v>50476</v>
      </c>
      <c r="D103" s="20">
        <v>0</v>
      </c>
      <c r="E103" s="20">
        <v>24492</v>
      </c>
      <c r="F103" s="18">
        <f t="shared" si="9"/>
        <v>25984</v>
      </c>
      <c r="G103" s="19">
        <f t="shared" ref="G103:G113" si="15">+C103/$D$406*100</f>
        <v>0.35568115333516342</v>
      </c>
    </row>
    <row r="104" spans="1:7" x14ac:dyDescent="0.25">
      <c r="A104" s="16" t="s">
        <v>162</v>
      </c>
      <c r="B104" s="17" t="s">
        <v>163</v>
      </c>
      <c r="C104" s="18"/>
      <c r="D104" s="18"/>
      <c r="E104" s="18"/>
      <c r="F104" s="18"/>
      <c r="G104" s="19"/>
    </row>
    <row r="105" spans="1:7" x14ac:dyDescent="0.25">
      <c r="A105" s="16" t="s">
        <v>164</v>
      </c>
      <c r="B105" s="17" t="s">
        <v>165</v>
      </c>
      <c r="C105" s="18">
        <v>40000</v>
      </c>
      <c r="D105" s="18">
        <v>0</v>
      </c>
      <c r="E105" s="18">
        <v>40000</v>
      </c>
      <c r="F105" s="18">
        <f t="shared" si="9"/>
        <v>0</v>
      </c>
      <c r="G105" s="19">
        <f t="shared" si="15"/>
        <v>0.281861600233904</v>
      </c>
    </row>
    <row r="106" spans="1:7" x14ac:dyDescent="0.25">
      <c r="A106" s="16" t="s">
        <v>166</v>
      </c>
      <c r="B106" s="17" t="s">
        <v>167</v>
      </c>
      <c r="C106" s="18"/>
      <c r="D106" s="18"/>
      <c r="E106" s="18"/>
      <c r="F106" s="18"/>
      <c r="G106" s="19"/>
    </row>
    <row r="107" spans="1:7" x14ac:dyDescent="0.25">
      <c r="A107" s="16" t="s">
        <v>168</v>
      </c>
      <c r="B107" s="17" t="s">
        <v>169</v>
      </c>
      <c r="C107" s="18">
        <v>3765000</v>
      </c>
      <c r="D107" s="18">
        <v>0</v>
      </c>
      <c r="E107" s="18">
        <v>0</v>
      </c>
      <c r="F107" s="18">
        <f t="shared" si="9"/>
        <v>3765000</v>
      </c>
      <c r="G107" s="19">
        <f t="shared" si="15"/>
        <v>26.53022312201621</v>
      </c>
    </row>
    <row r="108" spans="1:7" x14ac:dyDescent="0.25">
      <c r="A108" s="16">
        <v>2540</v>
      </c>
      <c r="B108" s="17" t="s">
        <v>639</v>
      </c>
      <c r="C108" s="18"/>
      <c r="D108" s="18"/>
      <c r="E108" s="18"/>
      <c r="F108" s="18"/>
      <c r="G108" s="19"/>
    </row>
    <row r="109" spans="1:7" x14ac:dyDescent="0.25">
      <c r="A109" s="16">
        <v>2541</v>
      </c>
      <c r="B109" s="17" t="s">
        <v>640</v>
      </c>
      <c r="C109" s="18">
        <v>259253.16</v>
      </c>
      <c r="D109" s="18">
        <v>214074.32</v>
      </c>
      <c r="E109" s="18">
        <v>0</v>
      </c>
      <c r="F109" s="18">
        <f t="shared" si="9"/>
        <v>473327.48</v>
      </c>
      <c r="G109" s="19">
        <f t="shared" si="15"/>
        <v>1.8268377635824087</v>
      </c>
    </row>
    <row r="110" spans="1:7" x14ac:dyDescent="0.25">
      <c r="A110" s="16">
        <v>2560</v>
      </c>
      <c r="B110" s="17" t="s">
        <v>608</v>
      </c>
      <c r="C110" s="18"/>
      <c r="D110" s="18"/>
      <c r="E110" s="18"/>
      <c r="F110" s="18"/>
      <c r="G110" s="19"/>
    </row>
    <row r="111" spans="1:7" x14ac:dyDescent="0.25">
      <c r="A111" s="16">
        <v>2561</v>
      </c>
      <c r="B111" s="17" t="s">
        <v>609</v>
      </c>
      <c r="C111" s="18">
        <v>108757.12</v>
      </c>
      <c r="D111" s="18">
        <v>0</v>
      </c>
      <c r="E111" s="18">
        <v>46586</v>
      </c>
      <c r="F111" s="18">
        <f t="shared" si="9"/>
        <v>62171.119999999995</v>
      </c>
      <c r="G111" s="19">
        <f t="shared" si="15"/>
        <v>0.76636139700076811</v>
      </c>
    </row>
    <row r="112" spans="1:7" x14ac:dyDescent="0.25">
      <c r="A112" s="16">
        <v>2590</v>
      </c>
      <c r="B112" s="17" t="s">
        <v>641</v>
      </c>
      <c r="C112" s="18"/>
      <c r="D112" s="18"/>
      <c r="E112" s="18"/>
      <c r="F112" s="18"/>
      <c r="G112" s="19"/>
    </row>
    <row r="113" spans="1:7" x14ac:dyDescent="0.25">
      <c r="A113" s="16">
        <v>2591</v>
      </c>
      <c r="B113" s="17" t="s">
        <v>642</v>
      </c>
      <c r="C113" s="18">
        <v>124524</v>
      </c>
      <c r="D113" s="18">
        <v>0</v>
      </c>
      <c r="E113" s="18">
        <v>47556.84</v>
      </c>
      <c r="F113" s="18">
        <f t="shared" si="9"/>
        <v>76967.16</v>
      </c>
      <c r="G113" s="19">
        <f t="shared" si="15"/>
        <v>0.87746334768816647</v>
      </c>
    </row>
    <row r="114" spans="1:7" x14ac:dyDescent="0.25">
      <c r="A114" s="12" t="s">
        <v>170</v>
      </c>
      <c r="B114" s="13" t="s">
        <v>171</v>
      </c>
      <c r="C114" s="14">
        <f>SUM(C115:C119)</f>
        <v>11662000</v>
      </c>
      <c r="D114" s="14">
        <f>SUM(D115:D119)</f>
        <v>0</v>
      </c>
      <c r="E114" s="14">
        <f>SUM(E115:E119)</f>
        <v>639001.23</v>
      </c>
      <c r="F114" s="14">
        <f>SUM(F115:F119)</f>
        <v>11022998.77</v>
      </c>
      <c r="G114" s="15">
        <f t="shared" ref="G114:G119" si="16">+C114/$D$406*100</f>
        <v>82.176749548194707</v>
      </c>
    </row>
    <row r="115" spans="1:7" x14ac:dyDescent="0.25">
      <c r="A115" s="16" t="s">
        <v>172</v>
      </c>
      <c r="B115" s="17" t="s">
        <v>171</v>
      </c>
      <c r="C115" s="18"/>
      <c r="D115" s="18"/>
      <c r="E115" s="18"/>
      <c r="F115" s="18"/>
      <c r="G115" s="19">
        <f t="shared" si="16"/>
        <v>0</v>
      </c>
    </row>
    <row r="116" spans="1:7" x14ac:dyDescent="0.25">
      <c r="A116" s="16" t="s">
        <v>173</v>
      </c>
      <c r="B116" s="17" t="s">
        <v>174</v>
      </c>
      <c r="C116" s="18">
        <v>11662000</v>
      </c>
      <c r="D116" s="18">
        <v>0</v>
      </c>
      <c r="E116" s="18">
        <v>639001.23</v>
      </c>
      <c r="F116" s="18">
        <f t="shared" ref="F116:G198" si="17">C116+D116-E116</f>
        <v>11022998.77</v>
      </c>
      <c r="G116" s="19">
        <f t="shared" si="16"/>
        <v>82.176749548194707</v>
      </c>
    </row>
    <row r="117" spans="1:7" x14ac:dyDescent="0.25">
      <c r="A117" s="16" t="s">
        <v>175</v>
      </c>
      <c r="B117" s="17" t="s">
        <v>176</v>
      </c>
      <c r="C117" s="18">
        <v>0</v>
      </c>
      <c r="D117" s="18">
        <v>0</v>
      </c>
      <c r="E117" s="18">
        <v>0</v>
      </c>
      <c r="F117" s="18">
        <f t="shared" si="17"/>
        <v>0</v>
      </c>
      <c r="G117" s="19">
        <f t="shared" si="16"/>
        <v>0</v>
      </c>
    </row>
    <row r="118" spans="1:7" x14ac:dyDescent="0.25">
      <c r="A118" s="16" t="s">
        <v>177</v>
      </c>
      <c r="B118" s="17" t="s">
        <v>178</v>
      </c>
      <c r="C118" s="18"/>
      <c r="D118" s="18"/>
      <c r="E118" s="18"/>
      <c r="F118" s="18"/>
      <c r="G118" s="19">
        <f t="shared" si="16"/>
        <v>0</v>
      </c>
    </row>
    <row r="119" spans="1:7" x14ac:dyDescent="0.25">
      <c r="A119" s="16" t="s">
        <v>179</v>
      </c>
      <c r="B119" s="17" t="s">
        <v>180</v>
      </c>
      <c r="C119" s="18">
        <v>0</v>
      </c>
      <c r="D119" s="18">
        <v>0</v>
      </c>
      <c r="E119" s="18">
        <v>0</v>
      </c>
      <c r="F119" s="18">
        <f t="shared" si="17"/>
        <v>0</v>
      </c>
      <c r="G119" s="19">
        <f t="shared" si="16"/>
        <v>0</v>
      </c>
    </row>
    <row r="120" spans="1:7" ht="24" x14ac:dyDescent="0.25">
      <c r="A120" s="12" t="s">
        <v>181</v>
      </c>
      <c r="B120" s="13" t="s">
        <v>182</v>
      </c>
      <c r="C120" s="14">
        <f>SUM(C121:C130)</f>
        <v>282000</v>
      </c>
      <c r="D120" s="14">
        <f t="shared" ref="D120:G120" si="18">SUM(D121:D130)</f>
        <v>0</v>
      </c>
      <c r="E120" s="14">
        <f t="shared" si="18"/>
        <v>144617.20000000001</v>
      </c>
      <c r="F120" s="14">
        <f t="shared" si="18"/>
        <v>137382.79999999999</v>
      </c>
      <c r="G120" s="14">
        <f t="shared" si="18"/>
        <v>1.9871242816490229</v>
      </c>
    </row>
    <row r="121" spans="1:7" x14ac:dyDescent="0.25">
      <c r="A121" s="16" t="s">
        <v>183</v>
      </c>
      <c r="B121" s="17" t="s">
        <v>184</v>
      </c>
      <c r="C121" s="18"/>
      <c r="D121" s="18"/>
      <c r="E121" s="18"/>
      <c r="F121" s="18"/>
      <c r="G121" s="19">
        <f t="shared" ref="G121:G130" si="19">+C121/$D$406*100</f>
        <v>0</v>
      </c>
    </row>
    <row r="122" spans="1:7" x14ac:dyDescent="0.25">
      <c r="A122" s="16" t="s">
        <v>185</v>
      </c>
      <c r="B122" s="17" t="s">
        <v>186</v>
      </c>
      <c r="C122" s="18">
        <v>55000</v>
      </c>
      <c r="D122" s="18">
        <v>0</v>
      </c>
      <c r="E122" s="18">
        <v>25000</v>
      </c>
      <c r="F122" s="18">
        <f t="shared" si="17"/>
        <v>30000</v>
      </c>
      <c r="G122" s="19">
        <f t="shared" si="19"/>
        <v>0.38755970032161796</v>
      </c>
    </row>
    <row r="123" spans="1:7" x14ac:dyDescent="0.25">
      <c r="A123" s="16" t="s">
        <v>187</v>
      </c>
      <c r="B123" s="17" t="s">
        <v>188</v>
      </c>
      <c r="C123" s="18"/>
      <c r="D123" s="18"/>
      <c r="E123" s="18"/>
      <c r="F123" s="18"/>
      <c r="G123" s="19">
        <f t="shared" si="19"/>
        <v>0</v>
      </c>
    </row>
    <row r="124" spans="1:7" x14ac:dyDescent="0.25">
      <c r="A124" s="16" t="s">
        <v>189</v>
      </c>
      <c r="B124" s="17" t="s">
        <v>190</v>
      </c>
      <c r="C124" s="18">
        <v>82500</v>
      </c>
      <c r="D124" s="18">
        <v>0</v>
      </c>
      <c r="E124" s="18">
        <v>54142.2</v>
      </c>
      <c r="F124" s="18">
        <f t="shared" si="17"/>
        <v>28357.800000000003</v>
      </c>
      <c r="G124" s="19">
        <f t="shared" si="19"/>
        <v>0.58133955048242691</v>
      </c>
    </row>
    <row r="125" spans="1:7" x14ac:dyDescent="0.25">
      <c r="A125" s="16" t="s">
        <v>191</v>
      </c>
      <c r="B125" s="17" t="s">
        <v>192</v>
      </c>
      <c r="C125" s="18"/>
      <c r="D125" s="18"/>
      <c r="E125" s="18"/>
      <c r="F125" s="18"/>
      <c r="G125" s="19">
        <f t="shared" si="19"/>
        <v>0</v>
      </c>
    </row>
    <row r="126" spans="1:7" x14ac:dyDescent="0.25">
      <c r="A126" s="16" t="s">
        <v>193</v>
      </c>
      <c r="B126" s="17" t="s">
        <v>194</v>
      </c>
      <c r="C126" s="18">
        <v>144500</v>
      </c>
      <c r="D126" s="18">
        <v>0</v>
      </c>
      <c r="E126" s="18">
        <v>65475</v>
      </c>
      <c r="F126" s="18">
        <f t="shared" si="17"/>
        <v>79025</v>
      </c>
      <c r="G126" s="19">
        <f t="shared" si="19"/>
        <v>1.0182250308449781</v>
      </c>
    </row>
    <row r="127" spans="1:7" x14ac:dyDescent="0.25">
      <c r="A127" s="16" t="s">
        <v>195</v>
      </c>
      <c r="B127" s="17" t="s">
        <v>196</v>
      </c>
      <c r="C127" s="18"/>
      <c r="D127" s="18"/>
      <c r="E127" s="18"/>
      <c r="F127" s="18"/>
      <c r="G127" s="19">
        <f t="shared" si="19"/>
        <v>0</v>
      </c>
    </row>
    <row r="128" spans="1:7" x14ac:dyDescent="0.25">
      <c r="A128" s="16" t="s">
        <v>197</v>
      </c>
      <c r="B128" s="17" t="s">
        <v>198</v>
      </c>
      <c r="C128" s="18">
        <v>0</v>
      </c>
      <c r="D128" s="18">
        <v>0</v>
      </c>
      <c r="E128" s="18">
        <v>0</v>
      </c>
      <c r="F128" s="18">
        <f t="shared" si="17"/>
        <v>0</v>
      </c>
      <c r="G128" s="19">
        <f t="shared" si="19"/>
        <v>0</v>
      </c>
    </row>
    <row r="129" spans="1:7" ht="24" x14ac:dyDescent="0.25">
      <c r="A129" s="16" t="s">
        <v>199</v>
      </c>
      <c r="B129" s="17" t="s">
        <v>200</v>
      </c>
      <c r="C129" s="18"/>
      <c r="D129" s="18"/>
      <c r="E129" s="18"/>
      <c r="F129" s="18"/>
      <c r="G129" s="19">
        <f t="shared" si="19"/>
        <v>0</v>
      </c>
    </row>
    <row r="130" spans="1:7" ht="24" x14ac:dyDescent="0.25">
      <c r="A130" s="16" t="s">
        <v>201</v>
      </c>
      <c r="B130" s="17" t="s">
        <v>202</v>
      </c>
      <c r="C130" s="18">
        <v>0</v>
      </c>
      <c r="D130" s="20">
        <v>0</v>
      </c>
      <c r="E130" s="20">
        <v>0</v>
      </c>
      <c r="F130" s="18">
        <f t="shared" si="17"/>
        <v>0</v>
      </c>
      <c r="G130" s="19">
        <f t="shared" si="19"/>
        <v>0</v>
      </c>
    </row>
    <row r="131" spans="1:7" x14ac:dyDescent="0.25">
      <c r="A131" s="12" t="s">
        <v>203</v>
      </c>
      <c r="B131" s="13" t="s">
        <v>204</v>
      </c>
      <c r="C131" s="14">
        <f>SUM(C132:C137)</f>
        <v>0</v>
      </c>
      <c r="D131" s="14">
        <f t="shared" ref="D131:G131" si="20">SUM(D132:D137)</f>
        <v>0</v>
      </c>
      <c r="E131" s="14">
        <f t="shared" si="20"/>
        <v>0</v>
      </c>
      <c r="F131" s="14">
        <f t="shared" si="20"/>
        <v>0</v>
      </c>
      <c r="G131" s="14">
        <f t="shared" si="20"/>
        <v>0</v>
      </c>
    </row>
    <row r="132" spans="1:7" x14ac:dyDescent="0.25">
      <c r="A132" s="16" t="s">
        <v>205</v>
      </c>
      <c r="B132" s="17" t="s">
        <v>206</v>
      </c>
      <c r="C132" s="18"/>
      <c r="D132" s="18"/>
      <c r="E132" s="18"/>
      <c r="F132" s="18"/>
      <c r="G132" s="19">
        <f>+C132/$D$406*100</f>
        <v>0</v>
      </c>
    </row>
    <row r="133" spans="1:7" x14ac:dyDescent="0.25">
      <c r="A133" s="16" t="s">
        <v>207</v>
      </c>
      <c r="B133" s="17" t="s">
        <v>208</v>
      </c>
      <c r="C133" s="18">
        <v>0</v>
      </c>
      <c r="D133" s="18">
        <v>0</v>
      </c>
      <c r="E133" s="18">
        <v>0</v>
      </c>
      <c r="F133" s="18">
        <f t="shared" si="17"/>
        <v>0</v>
      </c>
      <c r="G133" s="19">
        <f>+C133/$D$406*100</f>
        <v>0</v>
      </c>
    </row>
    <row r="134" spans="1:7" x14ac:dyDescent="0.25">
      <c r="A134" s="16" t="s">
        <v>209</v>
      </c>
      <c r="B134" s="17" t="s">
        <v>210</v>
      </c>
      <c r="C134" s="18"/>
      <c r="D134" s="18"/>
      <c r="E134" s="18"/>
      <c r="F134" s="18"/>
      <c r="G134" s="19">
        <f>+C134/$D$406*100</f>
        <v>0</v>
      </c>
    </row>
    <row r="135" spans="1:7" x14ac:dyDescent="0.25">
      <c r="A135" s="16" t="s">
        <v>211</v>
      </c>
      <c r="B135" s="17" t="s">
        <v>212</v>
      </c>
      <c r="C135" s="18">
        <v>0</v>
      </c>
      <c r="D135" s="18">
        <v>0</v>
      </c>
      <c r="E135" s="18">
        <v>0</v>
      </c>
      <c r="F135" s="18">
        <f t="shared" si="17"/>
        <v>0</v>
      </c>
      <c r="G135" s="19">
        <f>+C135/$D$406*100</f>
        <v>0</v>
      </c>
    </row>
    <row r="136" spans="1:7" ht="24" x14ac:dyDescent="0.25">
      <c r="A136" s="16" t="s">
        <v>213</v>
      </c>
      <c r="B136" s="17" t="s">
        <v>214</v>
      </c>
      <c r="C136" s="18"/>
      <c r="D136" s="18"/>
      <c r="E136" s="18"/>
      <c r="F136" s="18"/>
      <c r="G136" s="19">
        <f>+C136/$D$406*100</f>
        <v>0</v>
      </c>
    </row>
    <row r="137" spans="1:7" ht="24" x14ac:dyDescent="0.25">
      <c r="A137" s="16" t="s">
        <v>215</v>
      </c>
      <c r="B137" s="17" t="s">
        <v>216</v>
      </c>
      <c r="C137" s="18">
        <v>0</v>
      </c>
      <c r="D137" s="18">
        <v>0</v>
      </c>
      <c r="E137" s="18">
        <v>0</v>
      </c>
      <c r="F137" s="18">
        <f t="shared" si="17"/>
        <v>0</v>
      </c>
      <c r="G137" s="18">
        <f t="shared" si="17"/>
        <v>0</v>
      </c>
    </row>
    <row r="138" spans="1:7" x14ac:dyDescent="0.25">
      <c r="A138" s="12" t="s">
        <v>217</v>
      </c>
      <c r="B138" s="13" t="s">
        <v>218</v>
      </c>
      <c r="C138" s="14">
        <f>SUM(C139:C151)</f>
        <v>1135967.52</v>
      </c>
      <c r="D138" s="14">
        <f t="shared" ref="D138:G138" si="21">SUM(D139:D151)</f>
        <v>0</v>
      </c>
      <c r="E138" s="14">
        <f t="shared" si="21"/>
        <v>309410.17</v>
      </c>
      <c r="F138" s="14">
        <f t="shared" si="21"/>
        <v>826557.35</v>
      </c>
      <c r="G138" s="14">
        <f t="shared" si="21"/>
        <v>3.0719780829154932</v>
      </c>
    </row>
    <row r="139" spans="1:7" x14ac:dyDescent="0.25">
      <c r="A139" s="16" t="s">
        <v>219</v>
      </c>
      <c r="B139" s="17" t="s">
        <v>220</v>
      </c>
      <c r="C139" s="14"/>
      <c r="D139" s="18"/>
      <c r="E139" s="18"/>
      <c r="F139" s="18"/>
      <c r="G139" s="19">
        <f t="shared" ref="G139:G146" si="22">+C139/$D$406*100</f>
        <v>0</v>
      </c>
    </row>
    <row r="140" spans="1:7" x14ac:dyDescent="0.25">
      <c r="A140" s="16" t="s">
        <v>221</v>
      </c>
      <c r="B140" s="17" t="s">
        <v>222</v>
      </c>
      <c r="C140" s="18">
        <v>300000</v>
      </c>
      <c r="D140" s="18">
        <v>0</v>
      </c>
      <c r="E140" s="18">
        <v>115395.44</v>
      </c>
      <c r="F140" s="18">
        <f t="shared" si="17"/>
        <v>184604.56</v>
      </c>
      <c r="G140" s="19">
        <f t="shared" si="22"/>
        <v>2.1139620017542797</v>
      </c>
    </row>
    <row r="141" spans="1:7" x14ac:dyDescent="0.25">
      <c r="A141" s="16" t="s">
        <v>223</v>
      </c>
      <c r="B141" s="17" t="s">
        <v>224</v>
      </c>
      <c r="C141" s="18"/>
      <c r="D141" s="18"/>
      <c r="E141" s="18"/>
      <c r="F141" s="18"/>
      <c r="G141" s="19">
        <f t="shared" si="22"/>
        <v>0</v>
      </c>
    </row>
    <row r="142" spans="1:7" x14ac:dyDescent="0.25">
      <c r="A142" s="16" t="s">
        <v>225</v>
      </c>
      <c r="B142" s="17" t="s">
        <v>226</v>
      </c>
      <c r="C142" s="18">
        <v>63388.53</v>
      </c>
      <c r="D142" s="18">
        <v>0</v>
      </c>
      <c r="E142" s="18">
        <v>34549.35</v>
      </c>
      <c r="F142" s="18">
        <f t="shared" si="17"/>
        <v>28839.18</v>
      </c>
      <c r="G142" s="19">
        <f t="shared" si="22"/>
        <v>0.44666981255687072</v>
      </c>
    </row>
    <row r="143" spans="1:7" ht="24" x14ac:dyDescent="0.25">
      <c r="A143" s="16" t="s">
        <v>227</v>
      </c>
      <c r="B143" s="17" t="s">
        <v>228</v>
      </c>
      <c r="C143" s="18"/>
      <c r="D143" s="18"/>
      <c r="E143" s="18"/>
      <c r="F143" s="18"/>
      <c r="G143" s="19">
        <f t="shared" si="22"/>
        <v>0</v>
      </c>
    </row>
    <row r="144" spans="1:7" ht="24" x14ac:dyDescent="0.25">
      <c r="A144" s="16" t="s">
        <v>229</v>
      </c>
      <c r="B144" s="17" t="s">
        <v>230</v>
      </c>
      <c r="C144" s="18">
        <v>0</v>
      </c>
      <c r="D144" s="18">
        <v>0</v>
      </c>
      <c r="E144" s="18">
        <v>0</v>
      </c>
      <c r="F144" s="18">
        <f t="shared" si="17"/>
        <v>0</v>
      </c>
      <c r="G144" s="19">
        <f t="shared" si="22"/>
        <v>0</v>
      </c>
    </row>
    <row r="145" spans="1:7" ht="24" x14ac:dyDescent="0.25">
      <c r="A145" s="16" t="s">
        <v>231</v>
      </c>
      <c r="B145" s="17" t="s">
        <v>232</v>
      </c>
      <c r="C145" s="18"/>
      <c r="D145" s="18"/>
      <c r="E145" s="18"/>
      <c r="F145" s="18"/>
      <c r="G145" s="19">
        <f t="shared" si="22"/>
        <v>0</v>
      </c>
    </row>
    <row r="146" spans="1:7" ht="24" x14ac:dyDescent="0.25">
      <c r="A146" s="16">
        <v>2941</v>
      </c>
      <c r="B146" s="17" t="s">
        <v>233</v>
      </c>
      <c r="C146" s="18">
        <v>72567</v>
      </c>
      <c r="D146" s="18">
        <v>0</v>
      </c>
      <c r="E146" s="18">
        <v>29037.4</v>
      </c>
      <c r="F146" s="18">
        <f t="shared" si="17"/>
        <v>43529.599999999999</v>
      </c>
      <c r="G146" s="19">
        <f t="shared" si="22"/>
        <v>0.51134626860434274</v>
      </c>
    </row>
    <row r="147" spans="1:7" ht="24" x14ac:dyDescent="0.25">
      <c r="A147" s="16">
        <v>2960</v>
      </c>
      <c r="B147" s="17" t="s">
        <v>643</v>
      </c>
      <c r="C147" s="18"/>
      <c r="D147" s="18"/>
      <c r="E147" s="18"/>
      <c r="F147" s="18"/>
      <c r="G147" s="19"/>
    </row>
    <row r="148" spans="1:7" ht="24" x14ac:dyDescent="0.25">
      <c r="A148" s="16">
        <v>2961</v>
      </c>
      <c r="B148" s="17" t="s">
        <v>644</v>
      </c>
      <c r="C148" s="18">
        <v>610011.99</v>
      </c>
      <c r="D148" s="18">
        <v>0</v>
      </c>
      <c r="E148" s="18">
        <v>87377.98</v>
      </c>
      <c r="F148" s="18">
        <f t="shared" si="17"/>
        <v>522634.01</v>
      </c>
      <c r="G148" s="19"/>
    </row>
    <row r="149" spans="1:7" ht="24" x14ac:dyDescent="0.25">
      <c r="A149" s="16">
        <v>2980</v>
      </c>
      <c r="B149" s="17" t="s">
        <v>645</v>
      </c>
      <c r="C149" s="18"/>
      <c r="D149" s="18"/>
      <c r="E149" s="18"/>
      <c r="F149" s="18"/>
      <c r="G149" s="19"/>
    </row>
    <row r="150" spans="1:7" ht="24" x14ac:dyDescent="0.25">
      <c r="A150" s="16">
        <v>5981</v>
      </c>
      <c r="B150" s="17" t="s">
        <v>646</v>
      </c>
      <c r="C150" s="18">
        <v>90000</v>
      </c>
      <c r="D150" s="18">
        <v>0</v>
      </c>
      <c r="E150" s="18">
        <v>43050</v>
      </c>
      <c r="F150" s="18">
        <f t="shared" si="17"/>
        <v>46950</v>
      </c>
      <c r="G150" s="19"/>
    </row>
    <row r="151" spans="1:7" ht="24" x14ac:dyDescent="0.25">
      <c r="A151" s="16">
        <v>2990</v>
      </c>
      <c r="B151" s="17" t="s">
        <v>647</v>
      </c>
      <c r="C151" s="18"/>
      <c r="D151" s="18"/>
      <c r="E151" s="18"/>
      <c r="F151" s="18"/>
      <c r="G151" s="19">
        <f>+C151/$D$406*100</f>
        <v>0</v>
      </c>
    </row>
    <row r="152" spans="1:7" x14ac:dyDescent="0.25">
      <c r="A152" s="8" t="s">
        <v>234</v>
      </c>
      <c r="B152" s="9" t="s">
        <v>235</v>
      </c>
      <c r="C152" s="10">
        <f>C153+C169+C182+C194+C205+C224+C235+C245+C253</f>
        <v>21602506.09</v>
      </c>
      <c r="D152" s="10">
        <f t="shared" ref="D152:F152" si="23">D153+D169+D182+D194+D205+D224+D235+D245+D253</f>
        <v>133413.72999999998</v>
      </c>
      <c r="E152" s="10">
        <f t="shared" si="23"/>
        <v>3828039.4</v>
      </c>
      <c r="F152" s="10">
        <f t="shared" si="23"/>
        <v>17907880.420000002</v>
      </c>
      <c r="G152" s="11">
        <f>+D152/$D$406*100</f>
        <v>0.94010518577434987</v>
      </c>
    </row>
    <row r="153" spans="1:7" x14ac:dyDescent="0.25">
      <c r="A153" s="12" t="s">
        <v>236</v>
      </c>
      <c r="B153" s="13" t="s">
        <v>237</v>
      </c>
      <c r="C153" s="14">
        <f>SUM(C154:C168)</f>
        <v>8327551.21</v>
      </c>
      <c r="D153" s="14">
        <f t="shared" ref="D153:F153" si="24">SUM(D154:D168)</f>
        <v>0</v>
      </c>
      <c r="E153" s="14">
        <f t="shared" si="24"/>
        <v>581854.54999999993</v>
      </c>
      <c r="F153" s="14">
        <f t="shared" si="24"/>
        <v>7745696.6600000001</v>
      </c>
      <c r="G153" s="15">
        <f t="shared" ref="G153:G163" si="25">+C153/$D$406*100</f>
        <v>58.680422752009584</v>
      </c>
    </row>
    <row r="154" spans="1:7" x14ac:dyDescent="0.25">
      <c r="A154" s="16" t="s">
        <v>238</v>
      </c>
      <c r="B154" s="17" t="s">
        <v>239</v>
      </c>
      <c r="C154" s="18"/>
      <c r="D154" s="18"/>
      <c r="E154" s="18"/>
      <c r="F154" s="18"/>
      <c r="G154" s="19">
        <f t="shared" si="25"/>
        <v>0</v>
      </c>
    </row>
    <row r="155" spans="1:7" x14ac:dyDescent="0.25">
      <c r="A155" s="16" t="s">
        <v>240</v>
      </c>
      <c r="B155" s="17" t="s">
        <v>241</v>
      </c>
      <c r="C155" s="18">
        <v>1080000</v>
      </c>
      <c r="D155" s="18">
        <v>0</v>
      </c>
      <c r="E155" s="18">
        <v>277897.56</v>
      </c>
      <c r="F155" s="18">
        <f t="shared" si="17"/>
        <v>802102.44</v>
      </c>
      <c r="G155" s="19">
        <f t="shared" si="25"/>
        <v>7.6102632063154072</v>
      </c>
    </row>
    <row r="156" spans="1:7" ht="24" x14ac:dyDescent="0.25">
      <c r="A156" s="16" t="s">
        <v>242</v>
      </c>
      <c r="B156" s="17" t="s">
        <v>243</v>
      </c>
      <c r="C156" s="18">
        <v>0</v>
      </c>
      <c r="D156" s="18"/>
      <c r="E156" s="18"/>
      <c r="F156" s="18">
        <f t="shared" si="17"/>
        <v>0</v>
      </c>
      <c r="G156" s="19">
        <f t="shared" si="25"/>
        <v>0</v>
      </c>
    </row>
    <row r="157" spans="1:7" ht="24" x14ac:dyDescent="0.25">
      <c r="A157" s="16" t="s">
        <v>244</v>
      </c>
      <c r="B157" s="17" t="s">
        <v>245</v>
      </c>
      <c r="C157" s="18">
        <v>7012311.2000000002</v>
      </c>
      <c r="D157" s="18">
        <v>0</v>
      </c>
      <c r="E157" s="18">
        <v>226215.92</v>
      </c>
      <c r="F157" s="18">
        <f t="shared" si="17"/>
        <v>6786095.2800000003</v>
      </c>
      <c r="G157" s="19">
        <f t="shared" si="25"/>
        <v>49.412531404253187</v>
      </c>
    </row>
    <row r="158" spans="1:7" x14ac:dyDescent="0.25">
      <c r="A158" s="16" t="s">
        <v>246</v>
      </c>
      <c r="B158" s="17" t="s">
        <v>247</v>
      </c>
      <c r="C158" s="18"/>
      <c r="D158" s="18"/>
      <c r="E158" s="18"/>
      <c r="F158" s="18"/>
      <c r="G158" s="19">
        <f t="shared" si="25"/>
        <v>0</v>
      </c>
    </row>
    <row r="159" spans="1:7" ht="24" x14ac:dyDescent="0.25">
      <c r="A159" s="16" t="s">
        <v>248</v>
      </c>
      <c r="B159" s="17" t="s">
        <v>249</v>
      </c>
      <c r="C159" s="18">
        <v>3000</v>
      </c>
      <c r="D159" s="18">
        <v>0</v>
      </c>
      <c r="E159" s="18">
        <v>3000</v>
      </c>
      <c r="F159" s="18">
        <f t="shared" si="17"/>
        <v>0</v>
      </c>
      <c r="G159" s="19">
        <f t="shared" si="25"/>
        <v>2.1139620017542798E-2</v>
      </c>
    </row>
    <row r="160" spans="1:7" x14ac:dyDescent="0.25">
      <c r="A160" s="16" t="s">
        <v>250</v>
      </c>
      <c r="B160" s="17" t="s">
        <v>251</v>
      </c>
      <c r="C160" s="18"/>
      <c r="D160" s="20"/>
      <c r="E160" s="20"/>
      <c r="F160" s="18"/>
      <c r="G160" s="19">
        <f t="shared" si="25"/>
        <v>0</v>
      </c>
    </row>
    <row r="161" spans="1:7" x14ac:dyDescent="0.25">
      <c r="A161" s="16" t="s">
        <v>252</v>
      </c>
      <c r="B161" s="17" t="s">
        <v>253</v>
      </c>
      <c r="C161" s="18">
        <v>0</v>
      </c>
      <c r="D161" s="18">
        <v>0</v>
      </c>
      <c r="E161" s="18">
        <v>0</v>
      </c>
      <c r="F161" s="18">
        <f t="shared" si="17"/>
        <v>0</v>
      </c>
      <c r="G161" s="19">
        <f t="shared" si="25"/>
        <v>0</v>
      </c>
    </row>
    <row r="162" spans="1:7" x14ac:dyDescent="0.25">
      <c r="A162" s="16" t="s">
        <v>254</v>
      </c>
      <c r="B162" s="17" t="s">
        <v>255</v>
      </c>
      <c r="C162" s="18"/>
      <c r="D162" s="18"/>
      <c r="E162" s="18"/>
      <c r="F162" s="18"/>
      <c r="G162" s="19">
        <f t="shared" si="25"/>
        <v>0</v>
      </c>
    </row>
    <row r="163" spans="1:7" x14ac:dyDescent="0.25">
      <c r="A163" s="16" t="s">
        <v>256</v>
      </c>
      <c r="B163" s="17" t="s">
        <v>257</v>
      </c>
      <c r="C163" s="18">
        <v>179500.01</v>
      </c>
      <c r="D163" s="18">
        <v>0</v>
      </c>
      <c r="E163" s="18">
        <v>34241</v>
      </c>
      <c r="F163" s="18">
        <f t="shared" si="17"/>
        <v>145259.01</v>
      </c>
      <c r="G163" s="19">
        <f t="shared" si="25"/>
        <v>1.2648540015150442</v>
      </c>
    </row>
    <row r="164" spans="1:7" ht="24" x14ac:dyDescent="0.25">
      <c r="A164" s="16">
        <v>3170</v>
      </c>
      <c r="B164" s="17" t="s">
        <v>648</v>
      </c>
      <c r="C164" s="18"/>
      <c r="D164" s="18"/>
      <c r="E164" s="18"/>
      <c r="F164" s="18"/>
      <c r="G164" s="19"/>
    </row>
    <row r="165" spans="1:7" ht="24" x14ac:dyDescent="0.25">
      <c r="A165" s="16">
        <v>3171</v>
      </c>
      <c r="B165" s="17" t="s">
        <v>649</v>
      </c>
      <c r="C165" s="18">
        <v>41740</v>
      </c>
      <c r="D165" s="18">
        <v>0</v>
      </c>
      <c r="E165" s="18">
        <v>40500.07</v>
      </c>
      <c r="F165" s="18">
        <f t="shared" si="17"/>
        <v>1239.9300000000003</v>
      </c>
      <c r="G165" s="19"/>
    </row>
    <row r="166" spans="1:7" x14ac:dyDescent="0.25">
      <c r="A166" s="16">
        <v>3180</v>
      </c>
      <c r="B166" s="17" t="s">
        <v>685</v>
      </c>
      <c r="C166" s="18"/>
      <c r="D166" s="18"/>
      <c r="E166" s="18"/>
      <c r="F166" s="18">
        <f t="shared" si="17"/>
        <v>0</v>
      </c>
      <c r="G166" s="19"/>
    </row>
    <row r="167" spans="1:7" x14ac:dyDescent="0.25">
      <c r="A167" s="16">
        <v>3182</v>
      </c>
      <c r="B167" s="17" t="s">
        <v>686</v>
      </c>
      <c r="C167" s="18">
        <v>11000</v>
      </c>
      <c r="D167" s="18">
        <v>0</v>
      </c>
      <c r="E167" s="18">
        <v>0</v>
      </c>
      <c r="F167" s="18">
        <f t="shared" si="17"/>
        <v>11000</v>
      </c>
      <c r="G167" s="19"/>
    </row>
    <row r="168" spans="1:7" x14ac:dyDescent="0.25">
      <c r="A168" s="16" t="s">
        <v>258</v>
      </c>
      <c r="B168" s="17" t="s">
        <v>259</v>
      </c>
      <c r="C168" s="18">
        <v>0</v>
      </c>
      <c r="D168" s="18">
        <v>0</v>
      </c>
      <c r="E168" s="18">
        <v>0</v>
      </c>
      <c r="F168" s="18">
        <f t="shared" si="17"/>
        <v>0</v>
      </c>
      <c r="G168" s="19">
        <f>+C168/$D$406*100</f>
        <v>0</v>
      </c>
    </row>
    <row r="169" spans="1:7" x14ac:dyDescent="0.25">
      <c r="A169" s="12" t="s">
        <v>260</v>
      </c>
      <c r="B169" s="13" t="s">
        <v>261</v>
      </c>
      <c r="C169" s="14">
        <f>SUM(C170:C181)</f>
        <v>2207800</v>
      </c>
      <c r="D169" s="14">
        <f t="shared" ref="D169:F169" si="26">SUM(D170:D181)</f>
        <v>10960</v>
      </c>
      <c r="E169" s="14">
        <f t="shared" si="26"/>
        <v>2368</v>
      </c>
      <c r="F169" s="14">
        <f t="shared" si="26"/>
        <v>2216392</v>
      </c>
      <c r="G169" s="14">
        <f>SUM(G170:G181)</f>
        <v>11.188496221284819</v>
      </c>
    </row>
    <row r="170" spans="1:7" x14ac:dyDescent="0.25">
      <c r="A170" s="16">
        <v>3220</v>
      </c>
      <c r="B170" s="31" t="s">
        <v>610</v>
      </c>
      <c r="C170" s="20"/>
      <c r="D170" s="20"/>
      <c r="E170" s="20"/>
      <c r="F170" s="20"/>
      <c r="G170" s="19"/>
    </row>
    <row r="171" spans="1:7" x14ac:dyDescent="0.25">
      <c r="A171" s="16">
        <v>3221</v>
      </c>
      <c r="B171" s="31" t="s">
        <v>611</v>
      </c>
      <c r="C171" s="20">
        <v>170000</v>
      </c>
      <c r="D171" s="20">
        <v>10960</v>
      </c>
      <c r="E171" s="20">
        <v>0</v>
      </c>
      <c r="F171" s="20">
        <f>C171+D171-E171</f>
        <v>180960</v>
      </c>
      <c r="G171" s="19"/>
    </row>
    <row r="172" spans="1:7" x14ac:dyDescent="0.25">
      <c r="A172" s="16">
        <v>3250</v>
      </c>
      <c r="B172" s="31" t="s">
        <v>612</v>
      </c>
      <c r="C172" s="20"/>
      <c r="D172" s="20"/>
      <c r="E172" s="20"/>
      <c r="F172" s="20"/>
      <c r="G172" s="19"/>
    </row>
    <row r="173" spans="1:7" x14ac:dyDescent="0.25">
      <c r="A173" s="16">
        <v>3251</v>
      </c>
      <c r="B173" s="31" t="s">
        <v>613</v>
      </c>
      <c r="C173" s="20">
        <v>450000</v>
      </c>
      <c r="D173" s="20">
        <v>0</v>
      </c>
      <c r="E173" s="20">
        <v>2368</v>
      </c>
      <c r="F173" s="20">
        <f>C173+D173-E173</f>
        <v>447632</v>
      </c>
      <c r="G173" s="19"/>
    </row>
    <row r="174" spans="1:7" ht="24" x14ac:dyDescent="0.25">
      <c r="A174" s="16" t="s">
        <v>262</v>
      </c>
      <c r="B174" s="17" t="s">
        <v>263</v>
      </c>
      <c r="C174" s="18"/>
      <c r="D174" s="20"/>
      <c r="E174" s="20"/>
      <c r="F174" s="18"/>
      <c r="G174" s="19">
        <f t="shared" ref="G174:G184" si="27">+C174/$D$406*100</f>
        <v>0</v>
      </c>
    </row>
    <row r="175" spans="1:7" ht="24" x14ac:dyDescent="0.25">
      <c r="A175" s="16" t="s">
        <v>264</v>
      </c>
      <c r="B175" s="17" t="s">
        <v>265</v>
      </c>
      <c r="C175" s="18">
        <v>1587800</v>
      </c>
      <c r="D175" s="18">
        <v>0</v>
      </c>
      <c r="E175" s="18">
        <v>0</v>
      </c>
      <c r="F175" s="18">
        <f t="shared" si="17"/>
        <v>1587800</v>
      </c>
      <c r="G175" s="19">
        <f t="shared" si="27"/>
        <v>11.188496221284819</v>
      </c>
    </row>
    <row r="176" spans="1:7" x14ac:dyDescent="0.25">
      <c r="A176" s="16" t="s">
        <v>266</v>
      </c>
      <c r="B176" s="17" t="s">
        <v>267</v>
      </c>
      <c r="C176" s="18"/>
      <c r="D176" s="18"/>
      <c r="E176" s="18"/>
      <c r="F176" s="18"/>
      <c r="G176" s="19">
        <f t="shared" si="27"/>
        <v>0</v>
      </c>
    </row>
    <row r="177" spans="1:7" x14ac:dyDescent="0.25">
      <c r="A177" s="16" t="s">
        <v>268</v>
      </c>
      <c r="B177" s="17" t="s">
        <v>269</v>
      </c>
      <c r="C177" s="18">
        <v>0</v>
      </c>
      <c r="D177" s="18">
        <v>0</v>
      </c>
      <c r="E177" s="18">
        <v>0</v>
      </c>
      <c r="F177" s="18">
        <f t="shared" si="17"/>
        <v>0</v>
      </c>
      <c r="G177" s="19">
        <f t="shared" si="27"/>
        <v>0</v>
      </c>
    </row>
    <row r="178" spans="1:7" x14ac:dyDescent="0.25">
      <c r="A178" s="16" t="s">
        <v>270</v>
      </c>
      <c r="B178" s="17" t="s">
        <v>271</v>
      </c>
      <c r="C178" s="18"/>
      <c r="D178" s="18"/>
      <c r="E178" s="18"/>
      <c r="F178" s="18"/>
      <c r="G178" s="19">
        <f t="shared" si="27"/>
        <v>0</v>
      </c>
    </row>
    <row r="179" spans="1:7" x14ac:dyDescent="0.25">
      <c r="A179" s="16" t="s">
        <v>272</v>
      </c>
      <c r="B179" s="17" t="s">
        <v>273</v>
      </c>
      <c r="C179" s="18">
        <v>0</v>
      </c>
      <c r="D179" s="18">
        <v>0</v>
      </c>
      <c r="E179" s="18">
        <v>0</v>
      </c>
      <c r="F179" s="18">
        <f t="shared" si="17"/>
        <v>0</v>
      </c>
      <c r="G179" s="19">
        <f t="shared" si="27"/>
        <v>0</v>
      </c>
    </row>
    <row r="180" spans="1:7" x14ac:dyDescent="0.25">
      <c r="A180" s="16" t="s">
        <v>274</v>
      </c>
      <c r="B180" s="17" t="s">
        <v>275</v>
      </c>
      <c r="C180" s="18">
        <v>0</v>
      </c>
      <c r="D180" s="18">
        <v>0</v>
      </c>
      <c r="E180" s="18">
        <v>0</v>
      </c>
      <c r="F180" s="18">
        <f t="shared" si="17"/>
        <v>0</v>
      </c>
      <c r="G180" s="19">
        <f t="shared" si="27"/>
        <v>0</v>
      </c>
    </row>
    <row r="181" spans="1:7" x14ac:dyDescent="0.25">
      <c r="A181" s="16" t="s">
        <v>276</v>
      </c>
      <c r="B181" s="17" t="s">
        <v>277</v>
      </c>
      <c r="C181" s="18">
        <v>0</v>
      </c>
      <c r="D181" s="18">
        <v>0</v>
      </c>
      <c r="E181" s="18">
        <v>0</v>
      </c>
      <c r="F181" s="18">
        <f t="shared" si="17"/>
        <v>0</v>
      </c>
      <c r="G181" s="19">
        <f t="shared" si="27"/>
        <v>0</v>
      </c>
    </row>
    <row r="182" spans="1:7" ht="24" x14ac:dyDescent="0.25">
      <c r="A182" s="12" t="s">
        <v>278</v>
      </c>
      <c r="B182" s="13" t="s">
        <v>279</v>
      </c>
      <c r="C182" s="14">
        <f>SUM(C183:C193)</f>
        <v>415000</v>
      </c>
      <c r="D182" s="14">
        <f t="shared" ref="D182:F182" si="28">SUM(D183:D193)</f>
        <v>0</v>
      </c>
      <c r="E182" s="14">
        <f t="shared" si="28"/>
        <v>91000</v>
      </c>
      <c r="F182" s="14">
        <f t="shared" si="28"/>
        <v>324000</v>
      </c>
      <c r="G182" s="15">
        <f t="shared" si="27"/>
        <v>2.9243141024267536</v>
      </c>
    </row>
    <row r="183" spans="1:7" ht="24" x14ac:dyDescent="0.25">
      <c r="A183" s="16" t="s">
        <v>280</v>
      </c>
      <c r="B183" s="17" t="s">
        <v>281</v>
      </c>
      <c r="C183" s="18"/>
      <c r="D183" s="20"/>
      <c r="E183" s="20"/>
      <c r="F183" s="18"/>
      <c r="G183" s="19">
        <f t="shared" si="27"/>
        <v>0</v>
      </c>
    </row>
    <row r="184" spans="1:7" ht="24" x14ac:dyDescent="0.25">
      <c r="A184" s="16" t="s">
        <v>282</v>
      </c>
      <c r="B184" s="17" t="s">
        <v>283</v>
      </c>
      <c r="C184" s="18">
        <v>100000</v>
      </c>
      <c r="D184" s="18">
        <v>0</v>
      </c>
      <c r="E184" s="18">
        <v>66000</v>
      </c>
      <c r="F184" s="18">
        <f t="shared" si="17"/>
        <v>34000</v>
      </c>
      <c r="G184" s="19">
        <f t="shared" si="27"/>
        <v>0.70465400058475991</v>
      </c>
    </row>
    <row r="185" spans="1:7" ht="24" x14ac:dyDescent="0.25">
      <c r="A185" s="16">
        <v>3320</v>
      </c>
      <c r="B185" s="17" t="s">
        <v>650</v>
      </c>
      <c r="C185" s="18"/>
      <c r="D185" s="18"/>
      <c r="E185" s="18"/>
      <c r="F185" s="18"/>
      <c r="G185" s="19"/>
    </row>
    <row r="186" spans="1:7" ht="24" x14ac:dyDescent="0.25">
      <c r="A186" s="16">
        <v>3321</v>
      </c>
      <c r="B186" s="17" t="s">
        <v>651</v>
      </c>
      <c r="C186" s="18">
        <v>290000</v>
      </c>
      <c r="D186" s="18">
        <v>0</v>
      </c>
      <c r="E186" s="18">
        <v>0</v>
      </c>
      <c r="F186" s="18">
        <f t="shared" si="17"/>
        <v>290000</v>
      </c>
      <c r="G186" s="19"/>
    </row>
    <row r="187" spans="1:7" ht="24" x14ac:dyDescent="0.25">
      <c r="A187" s="16">
        <v>3330</v>
      </c>
      <c r="B187" s="17" t="s">
        <v>652</v>
      </c>
      <c r="C187" s="18"/>
      <c r="D187" s="18"/>
      <c r="E187" s="18"/>
      <c r="F187" s="18">
        <f t="shared" si="17"/>
        <v>0</v>
      </c>
      <c r="G187" s="19"/>
    </row>
    <row r="188" spans="1:7" ht="24" x14ac:dyDescent="0.25">
      <c r="A188" s="16">
        <v>3331</v>
      </c>
      <c r="B188" s="17" t="s">
        <v>653</v>
      </c>
      <c r="C188" s="18">
        <v>0</v>
      </c>
      <c r="D188" s="18">
        <v>0</v>
      </c>
      <c r="E188" s="18">
        <v>0</v>
      </c>
      <c r="F188" s="18">
        <f t="shared" si="17"/>
        <v>0</v>
      </c>
      <c r="G188" s="19"/>
    </row>
    <row r="189" spans="1:7" x14ac:dyDescent="0.25">
      <c r="A189" s="16">
        <v>3332</v>
      </c>
      <c r="B189" s="17" t="s">
        <v>687</v>
      </c>
      <c r="C189" s="18">
        <v>0</v>
      </c>
      <c r="D189" s="18">
        <v>0</v>
      </c>
      <c r="E189" s="18">
        <v>0</v>
      </c>
      <c r="F189" s="18">
        <f t="shared" si="17"/>
        <v>0</v>
      </c>
      <c r="G189" s="19"/>
    </row>
    <row r="190" spans="1:7" x14ac:dyDescent="0.25">
      <c r="A190" s="16">
        <v>3340</v>
      </c>
      <c r="B190" s="17" t="s">
        <v>614</v>
      </c>
      <c r="C190" s="18"/>
      <c r="D190" s="18"/>
      <c r="E190" s="18"/>
      <c r="F190" s="18">
        <f t="shared" si="17"/>
        <v>0</v>
      </c>
      <c r="G190" s="19"/>
    </row>
    <row r="191" spans="1:7" x14ac:dyDescent="0.25">
      <c r="A191" s="16">
        <v>3341</v>
      </c>
      <c r="B191" s="17" t="s">
        <v>615</v>
      </c>
      <c r="C191" s="18">
        <v>0</v>
      </c>
      <c r="D191" s="18">
        <v>0</v>
      </c>
      <c r="E191" s="18">
        <v>0</v>
      </c>
      <c r="F191" s="18">
        <f t="shared" si="17"/>
        <v>0</v>
      </c>
      <c r="G191" s="19"/>
    </row>
    <row r="192" spans="1:7" x14ac:dyDescent="0.25">
      <c r="A192" s="16">
        <v>3370</v>
      </c>
      <c r="B192" s="17" t="s">
        <v>654</v>
      </c>
      <c r="C192" s="18"/>
      <c r="D192" s="20"/>
      <c r="E192" s="20"/>
      <c r="F192" s="18">
        <f t="shared" si="17"/>
        <v>0</v>
      </c>
      <c r="G192" s="19">
        <f t="shared" ref="G192:G200" si="29">+C192/$D$406*100</f>
        <v>0</v>
      </c>
    </row>
    <row r="193" spans="1:7" x14ac:dyDescent="0.25">
      <c r="A193" s="16">
        <v>3371</v>
      </c>
      <c r="B193" s="17" t="s">
        <v>655</v>
      </c>
      <c r="C193" s="18">
        <v>25000</v>
      </c>
      <c r="D193" s="18">
        <v>0</v>
      </c>
      <c r="E193" s="18">
        <v>25000</v>
      </c>
      <c r="F193" s="18">
        <f t="shared" si="17"/>
        <v>0</v>
      </c>
      <c r="G193" s="19">
        <f t="shared" si="29"/>
        <v>0.17616350014618998</v>
      </c>
    </row>
    <row r="194" spans="1:7" x14ac:dyDescent="0.25">
      <c r="A194" s="12" t="s">
        <v>284</v>
      </c>
      <c r="B194" s="13" t="s">
        <v>285</v>
      </c>
      <c r="C194" s="14">
        <f>SUM(C195:C204)</f>
        <v>140000</v>
      </c>
      <c r="D194" s="14">
        <f t="shared" ref="D194:F194" si="30">SUM(D195:D204)</f>
        <v>0</v>
      </c>
      <c r="E194" s="14">
        <f t="shared" si="30"/>
        <v>110707.68</v>
      </c>
      <c r="F194" s="14">
        <f t="shared" si="30"/>
        <v>29292.32</v>
      </c>
      <c r="G194" s="15">
        <f t="shared" si="29"/>
        <v>0.98651560081866385</v>
      </c>
    </row>
    <row r="195" spans="1:7" x14ac:dyDescent="0.25">
      <c r="A195" s="16" t="s">
        <v>286</v>
      </c>
      <c r="B195" s="17" t="s">
        <v>287</v>
      </c>
      <c r="C195" s="18"/>
      <c r="D195" s="18"/>
      <c r="E195" s="18"/>
      <c r="F195" s="18"/>
      <c r="G195" s="19">
        <f t="shared" si="29"/>
        <v>0</v>
      </c>
    </row>
    <row r="196" spans="1:7" x14ac:dyDescent="0.25">
      <c r="A196" s="16" t="s">
        <v>288</v>
      </c>
      <c r="B196" s="17" t="s">
        <v>289</v>
      </c>
      <c r="C196" s="18">
        <v>80000</v>
      </c>
      <c r="D196" s="18">
        <v>0</v>
      </c>
      <c r="E196" s="18">
        <v>50707.68</v>
      </c>
      <c r="F196" s="18">
        <f t="shared" si="17"/>
        <v>29292.32</v>
      </c>
      <c r="G196" s="19">
        <f t="shared" si="29"/>
        <v>0.56372320046780799</v>
      </c>
    </row>
    <row r="197" spans="1:7" x14ac:dyDescent="0.25">
      <c r="A197" s="16" t="s">
        <v>290</v>
      </c>
      <c r="B197" s="17" t="s">
        <v>291</v>
      </c>
      <c r="C197" s="18">
        <v>0</v>
      </c>
      <c r="D197" s="20">
        <v>0</v>
      </c>
      <c r="E197" s="20">
        <v>0</v>
      </c>
      <c r="F197" s="18">
        <f t="shared" si="17"/>
        <v>0</v>
      </c>
      <c r="G197" s="19">
        <f t="shared" si="29"/>
        <v>0</v>
      </c>
    </row>
    <row r="198" spans="1:7" x14ac:dyDescent="0.25">
      <c r="A198" s="16" t="s">
        <v>292</v>
      </c>
      <c r="B198" s="17" t="s">
        <v>293</v>
      </c>
      <c r="C198" s="18">
        <v>0</v>
      </c>
      <c r="D198" s="18">
        <v>0</v>
      </c>
      <c r="E198" s="18">
        <v>0</v>
      </c>
      <c r="F198" s="18">
        <f t="shared" si="17"/>
        <v>0</v>
      </c>
      <c r="G198" s="19">
        <f t="shared" si="29"/>
        <v>0</v>
      </c>
    </row>
    <row r="199" spans="1:7" x14ac:dyDescent="0.25">
      <c r="A199" s="16">
        <v>3450</v>
      </c>
      <c r="B199" s="17" t="s">
        <v>656</v>
      </c>
      <c r="C199" s="18"/>
      <c r="D199" s="18"/>
      <c r="E199" s="18"/>
      <c r="F199" s="18"/>
      <c r="G199" s="19">
        <f t="shared" si="29"/>
        <v>0</v>
      </c>
    </row>
    <row r="200" spans="1:7" x14ac:dyDescent="0.25">
      <c r="A200" s="16">
        <v>3451</v>
      </c>
      <c r="B200" s="17" t="s">
        <v>657</v>
      </c>
      <c r="C200" s="18">
        <v>50000</v>
      </c>
      <c r="D200" s="20">
        <v>0</v>
      </c>
      <c r="E200" s="20">
        <v>50000</v>
      </c>
      <c r="F200" s="18">
        <f>C200+D200-E200</f>
        <v>0</v>
      </c>
      <c r="G200" s="19">
        <f t="shared" si="29"/>
        <v>0.35232700029237995</v>
      </c>
    </row>
    <row r="201" spans="1:7" x14ac:dyDescent="0.25">
      <c r="A201" s="16">
        <v>3470</v>
      </c>
      <c r="B201" s="17" t="s">
        <v>616</v>
      </c>
      <c r="C201" s="18"/>
      <c r="D201" s="20"/>
      <c r="E201" s="20"/>
      <c r="F201" s="18"/>
      <c r="G201" s="19"/>
    </row>
    <row r="202" spans="1:7" x14ac:dyDescent="0.25">
      <c r="A202" s="16">
        <v>3471</v>
      </c>
      <c r="B202" s="17" t="s">
        <v>617</v>
      </c>
      <c r="C202" s="18">
        <v>10000</v>
      </c>
      <c r="D202" s="20">
        <v>0</v>
      </c>
      <c r="E202" s="20">
        <v>10000</v>
      </c>
      <c r="F202" s="18">
        <f>C202+D202-E202</f>
        <v>0</v>
      </c>
      <c r="G202" s="19"/>
    </row>
    <row r="203" spans="1:7" ht="24" x14ac:dyDescent="0.25">
      <c r="A203" s="16" t="s">
        <v>294</v>
      </c>
      <c r="B203" s="17" t="s">
        <v>295</v>
      </c>
      <c r="C203" s="18"/>
      <c r="D203" s="18"/>
      <c r="E203" s="18"/>
      <c r="F203" s="18"/>
      <c r="G203" s="19">
        <f t="shared" ref="G203:G228" si="31">+C203/$D$406*100</f>
        <v>0</v>
      </c>
    </row>
    <row r="204" spans="1:7" ht="24" x14ac:dyDescent="0.25">
      <c r="A204" s="16" t="s">
        <v>296</v>
      </c>
      <c r="B204" s="17" t="s">
        <v>297</v>
      </c>
      <c r="C204" s="18">
        <v>0</v>
      </c>
      <c r="D204" s="20">
        <v>0</v>
      </c>
      <c r="E204" s="20">
        <v>0</v>
      </c>
      <c r="F204" s="18">
        <f t="shared" ref="F204:F247" si="32">C204+D204-E204</f>
        <v>0</v>
      </c>
      <c r="G204" s="19">
        <f t="shared" si="31"/>
        <v>0</v>
      </c>
    </row>
    <row r="205" spans="1:7" ht="24" x14ac:dyDescent="0.25">
      <c r="A205" s="12" t="s">
        <v>298</v>
      </c>
      <c r="B205" s="13" t="s">
        <v>299</v>
      </c>
      <c r="C205" s="14">
        <f>SUM(C206:C223)</f>
        <v>2101944.88</v>
      </c>
      <c r="D205" s="14">
        <f t="shared" ref="D205:F205" si="33">SUM(D206:D223)</f>
        <v>70799.87</v>
      </c>
      <c r="E205" s="14">
        <f t="shared" si="33"/>
        <v>283989.40000000002</v>
      </c>
      <c r="F205" s="14">
        <f t="shared" si="33"/>
        <v>1888755.3500000003</v>
      </c>
      <c r="G205" s="15">
        <f t="shared" si="31"/>
        <v>14.811438687006531</v>
      </c>
    </row>
    <row r="206" spans="1:7" x14ac:dyDescent="0.25">
      <c r="A206" s="16" t="s">
        <v>300</v>
      </c>
      <c r="B206" s="17" t="s">
        <v>301</v>
      </c>
      <c r="C206" s="18"/>
      <c r="D206" s="18"/>
      <c r="E206" s="18"/>
      <c r="F206" s="18"/>
      <c r="G206" s="19">
        <f t="shared" si="31"/>
        <v>0</v>
      </c>
    </row>
    <row r="207" spans="1:7" x14ac:dyDescent="0.25">
      <c r="A207" s="16" t="s">
        <v>302</v>
      </c>
      <c r="B207" s="17" t="s">
        <v>303</v>
      </c>
      <c r="C207" s="18">
        <v>496929</v>
      </c>
      <c r="D207" s="18">
        <v>0</v>
      </c>
      <c r="E207" s="18">
        <v>204032.76</v>
      </c>
      <c r="F207" s="18">
        <f t="shared" si="32"/>
        <v>292896.24</v>
      </c>
      <c r="G207" s="19">
        <f t="shared" si="31"/>
        <v>3.5016300785658414</v>
      </c>
    </row>
    <row r="208" spans="1:7" ht="24" x14ac:dyDescent="0.25">
      <c r="A208" s="16" t="s">
        <v>304</v>
      </c>
      <c r="B208" s="17" t="s">
        <v>305</v>
      </c>
      <c r="C208" s="18"/>
      <c r="D208" s="18"/>
      <c r="E208" s="18"/>
      <c r="F208" s="18"/>
      <c r="G208" s="19">
        <f t="shared" si="31"/>
        <v>0</v>
      </c>
    </row>
    <row r="209" spans="1:7" ht="36" x14ac:dyDescent="0.25">
      <c r="A209" s="16" t="s">
        <v>306</v>
      </c>
      <c r="B209" s="17" t="s">
        <v>307</v>
      </c>
      <c r="C209" s="18"/>
      <c r="D209" s="18">
        <v>0</v>
      </c>
      <c r="E209" s="18">
        <v>0</v>
      </c>
      <c r="F209" s="18">
        <f t="shared" si="32"/>
        <v>0</v>
      </c>
      <c r="G209" s="19">
        <f t="shared" si="31"/>
        <v>0</v>
      </c>
    </row>
    <row r="210" spans="1:7" ht="24" x14ac:dyDescent="0.25">
      <c r="A210" s="16" t="s">
        <v>308</v>
      </c>
      <c r="B210" s="17" t="s">
        <v>309</v>
      </c>
      <c r="C210" s="18"/>
      <c r="D210" s="18"/>
      <c r="E210" s="18"/>
      <c r="F210" s="18"/>
      <c r="G210" s="19">
        <f t="shared" si="31"/>
        <v>0</v>
      </c>
    </row>
    <row r="211" spans="1:7" ht="24" x14ac:dyDescent="0.25">
      <c r="A211" s="16" t="s">
        <v>310</v>
      </c>
      <c r="B211" s="17" t="s">
        <v>311</v>
      </c>
      <c r="C211" s="18">
        <v>82000</v>
      </c>
      <c r="D211" s="20">
        <v>18132</v>
      </c>
      <c r="E211" s="20">
        <v>0</v>
      </c>
      <c r="F211" s="18">
        <f t="shared" si="32"/>
        <v>100132</v>
      </c>
      <c r="G211" s="19">
        <f t="shared" si="31"/>
        <v>0.57781628047950317</v>
      </c>
    </row>
    <row r="212" spans="1:7" ht="24" x14ac:dyDescent="0.25">
      <c r="A212" s="16" t="s">
        <v>312</v>
      </c>
      <c r="B212" s="17" t="s">
        <v>313</v>
      </c>
      <c r="C212" s="18"/>
      <c r="D212" s="18"/>
      <c r="E212" s="18"/>
      <c r="F212" s="18"/>
      <c r="G212" s="19">
        <f t="shared" si="31"/>
        <v>0</v>
      </c>
    </row>
    <row r="213" spans="1:7" ht="24" x14ac:dyDescent="0.25">
      <c r="A213" s="16" t="s">
        <v>314</v>
      </c>
      <c r="B213" s="17" t="s">
        <v>315</v>
      </c>
      <c r="C213" s="18">
        <v>0</v>
      </c>
      <c r="D213" s="20">
        <v>0</v>
      </c>
      <c r="E213" s="20">
        <v>0</v>
      </c>
      <c r="F213" s="18">
        <f t="shared" si="32"/>
        <v>0</v>
      </c>
      <c r="G213" s="19">
        <f t="shared" si="31"/>
        <v>0</v>
      </c>
    </row>
    <row r="214" spans="1:7" x14ac:dyDescent="0.25">
      <c r="A214" s="16" t="s">
        <v>316</v>
      </c>
      <c r="B214" s="17" t="s">
        <v>317</v>
      </c>
      <c r="C214" s="18"/>
      <c r="D214" s="18"/>
      <c r="E214" s="18"/>
      <c r="F214" s="18"/>
      <c r="G214" s="19">
        <f t="shared" si="31"/>
        <v>0</v>
      </c>
    </row>
    <row r="215" spans="1:7" ht="24" x14ac:dyDescent="0.25">
      <c r="A215" s="16" t="s">
        <v>318</v>
      </c>
      <c r="B215" s="17" t="s">
        <v>319</v>
      </c>
      <c r="C215" s="18">
        <v>1295327.08</v>
      </c>
      <c r="D215" s="18">
        <v>52667.87</v>
      </c>
      <c r="E215" s="18">
        <v>0</v>
      </c>
      <c r="F215" s="18">
        <f t="shared" si="32"/>
        <v>1347994.9500000002</v>
      </c>
      <c r="G215" s="19">
        <f t="shared" si="31"/>
        <v>9.1275740898777542</v>
      </c>
    </row>
    <row r="216" spans="1:7" ht="24" x14ac:dyDescent="0.25">
      <c r="A216" s="16" t="s">
        <v>320</v>
      </c>
      <c r="B216" s="17" t="s">
        <v>321</v>
      </c>
      <c r="C216" s="18"/>
      <c r="D216" s="18"/>
      <c r="E216" s="18"/>
      <c r="F216" s="18"/>
      <c r="G216" s="19">
        <f t="shared" si="31"/>
        <v>0</v>
      </c>
    </row>
    <row r="217" spans="1:7" ht="24" x14ac:dyDescent="0.25">
      <c r="A217" s="16" t="s">
        <v>322</v>
      </c>
      <c r="B217" s="17" t="s">
        <v>323</v>
      </c>
      <c r="C217" s="18">
        <v>32688.799999999999</v>
      </c>
      <c r="D217" s="18">
        <v>0</v>
      </c>
      <c r="E217" s="18">
        <v>0</v>
      </c>
      <c r="F217" s="18">
        <f t="shared" si="32"/>
        <v>32688.799999999999</v>
      </c>
      <c r="G217" s="19">
        <f t="shared" si="31"/>
        <v>0.23034293694315103</v>
      </c>
    </row>
    <row r="218" spans="1:7" ht="24" x14ac:dyDescent="0.25">
      <c r="A218" s="16" t="s">
        <v>324</v>
      </c>
      <c r="B218" s="17" t="s">
        <v>325</v>
      </c>
      <c r="C218" s="18"/>
      <c r="D218" s="18"/>
      <c r="E218" s="18"/>
      <c r="F218" s="18"/>
      <c r="G218" s="19">
        <f t="shared" si="31"/>
        <v>0</v>
      </c>
    </row>
    <row r="219" spans="1:7" ht="24" x14ac:dyDescent="0.25">
      <c r="A219" s="16" t="s">
        <v>326</v>
      </c>
      <c r="B219" s="17" t="s">
        <v>327</v>
      </c>
      <c r="C219" s="18">
        <v>170000</v>
      </c>
      <c r="D219" s="18">
        <v>0</v>
      </c>
      <c r="E219" s="18">
        <v>79956.639999999999</v>
      </c>
      <c r="F219" s="18">
        <f t="shared" si="32"/>
        <v>90043.36</v>
      </c>
      <c r="G219" s="19">
        <f t="shared" si="31"/>
        <v>1.1979118009940919</v>
      </c>
    </row>
    <row r="220" spans="1:7" x14ac:dyDescent="0.25">
      <c r="A220" s="16" t="s">
        <v>328</v>
      </c>
      <c r="B220" s="17" t="s">
        <v>329</v>
      </c>
      <c r="C220" s="18"/>
      <c r="D220" s="18"/>
      <c r="E220" s="18"/>
      <c r="F220" s="18"/>
      <c r="G220" s="19">
        <f t="shared" si="31"/>
        <v>0</v>
      </c>
    </row>
    <row r="221" spans="1:7" x14ac:dyDescent="0.25">
      <c r="A221" s="16" t="s">
        <v>330</v>
      </c>
      <c r="B221" s="17" t="s">
        <v>331</v>
      </c>
      <c r="C221" s="18">
        <v>0</v>
      </c>
      <c r="D221" s="18">
        <v>0</v>
      </c>
      <c r="E221" s="18">
        <v>0</v>
      </c>
      <c r="F221" s="18">
        <f t="shared" si="32"/>
        <v>0</v>
      </c>
      <c r="G221" s="19">
        <f t="shared" si="31"/>
        <v>0</v>
      </c>
    </row>
    <row r="222" spans="1:7" x14ac:dyDescent="0.25">
      <c r="A222" s="16" t="s">
        <v>332</v>
      </c>
      <c r="B222" s="17" t="s">
        <v>333</v>
      </c>
      <c r="C222" s="18"/>
      <c r="D222" s="20"/>
      <c r="E222" s="20"/>
      <c r="F222" s="18"/>
      <c r="G222" s="19">
        <f t="shared" si="31"/>
        <v>0</v>
      </c>
    </row>
    <row r="223" spans="1:7" x14ac:dyDescent="0.25">
      <c r="A223" s="16" t="s">
        <v>334</v>
      </c>
      <c r="B223" s="17" t="s">
        <v>335</v>
      </c>
      <c r="C223" s="18">
        <v>25000</v>
      </c>
      <c r="D223" s="18">
        <v>0</v>
      </c>
      <c r="E223" s="18">
        <v>0</v>
      </c>
      <c r="F223" s="18">
        <f t="shared" si="32"/>
        <v>25000</v>
      </c>
      <c r="G223" s="19">
        <f t="shared" si="31"/>
        <v>0.17616350014618998</v>
      </c>
    </row>
    <row r="224" spans="1:7" x14ac:dyDescent="0.25">
      <c r="A224" s="12" t="s">
        <v>336</v>
      </c>
      <c r="B224" s="13" t="s">
        <v>337</v>
      </c>
      <c r="C224" s="14">
        <f>SUM(C225:C234)</f>
        <v>1100000</v>
      </c>
      <c r="D224" s="14">
        <f t="shared" ref="D224:F224" si="34">SUM(D225:D234)</f>
        <v>51653.86</v>
      </c>
      <c r="E224" s="14">
        <f t="shared" si="34"/>
        <v>113435.2</v>
      </c>
      <c r="F224" s="14">
        <f t="shared" si="34"/>
        <v>1038218.6599999999</v>
      </c>
      <c r="G224" s="15">
        <f t="shared" si="31"/>
        <v>7.7511940064323586</v>
      </c>
    </row>
    <row r="225" spans="1:7" ht="36" x14ac:dyDescent="0.25">
      <c r="A225" s="16" t="s">
        <v>338</v>
      </c>
      <c r="B225" s="17" t="s">
        <v>339</v>
      </c>
      <c r="C225" s="18"/>
      <c r="D225" s="18"/>
      <c r="E225" s="18"/>
      <c r="F225" s="18"/>
      <c r="G225" s="19">
        <f t="shared" si="31"/>
        <v>0</v>
      </c>
    </row>
    <row r="226" spans="1:7" ht="36" x14ac:dyDescent="0.25">
      <c r="A226" s="16" t="s">
        <v>340</v>
      </c>
      <c r="B226" s="17" t="s">
        <v>341</v>
      </c>
      <c r="C226" s="18">
        <v>325000</v>
      </c>
      <c r="D226" s="18">
        <v>36533.18</v>
      </c>
      <c r="E226" s="18">
        <v>0</v>
      </c>
      <c r="F226" s="18">
        <f t="shared" si="32"/>
        <v>361533.18</v>
      </c>
      <c r="G226" s="19">
        <f t="shared" si="31"/>
        <v>2.2901255019004698</v>
      </c>
    </row>
    <row r="227" spans="1:7" x14ac:dyDescent="0.25">
      <c r="A227" s="16" t="s">
        <v>342</v>
      </c>
      <c r="B227" s="17" t="s">
        <v>343</v>
      </c>
      <c r="C227" s="18">
        <v>300000</v>
      </c>
      <c r="D227" s="18">
        <v>6720.68</v>
      </c>
      <c r="E227" s="18"/>
      <c r="F227" s="18">
        <f t="shared" si="32"/>
        <v>306720.68</v>
      </c>
      <c r="G227" s="19">
        <f t="shared" si="31"/>
        <v>2.1139620017542797</v>
      </c>
    </row>
    <row r="228" spans="1:7" x14ac:dyDescent="0.25">
      <c r="A228" s="16" t="s">
        <v>344</v>
      </c>
      <c r="B228" s="17" t="s">
        <v>345</v>
      </c>
      <c r="C228" s="18">
        <v>0</v>
      </c>
      <c r="D228" s="18">
        <v>0</v>
      </c>
      <c r="E228" s="18">
        <v>0</v>
      </c>
      <c r="F228" s="18">
        <f t="shared" si="32"/>
        <v>0</v>
      </c>
      <c r="G228" s="19">
        <f t="shared" si="31"/>
        <v>0</v>
      </c>
    </row>
    <row r="229" spans="1:7" ht="24" x14ac:dyDescent="0.25">
      <c r="A229" s="16">
        <v>3650</v>
      </c>
      <c r="B229" s="17" t="s">
        <v>658</v>
      </c>
      <c r="C229" s="18"/>
      <c r="D229" s="18"/>
      <c r="E229" s="18"/>
      <c r="F229" s="18"/>
      <c r="G229" s="19"/>
    </row>
    <row r="230" spans="1:7" ht="24" x14ac:dyDescent="0.25">
      <c r="A230" s="16">
        <v>3651</v>
      </c>
      <c r="B230" s="17" t="s">
        <v>659</v>
      </c>
      <c r="C230" s="18">
        <v>200000</v>
      </c>
      <c r="D230" s="18">
        <v>8400</v>
      </c>
      <c r="E230" s="18">
        <v>0</v>
      </c>
      <c r="F230" s="18">
        <f t="shared" si="32"/>
        <v>208400</v>
      </c>
      <c r="G230" s="19"/>
    </row>
    <row r="231" spans="1:7" ht="24" x14ac:dyDescent="0.25">
      <c r="A231" s="16">
        <v>3660</v>
      </c>
      <c r="B231" s="17" t="s">
        <v>346</v>
      </c>
      <c r="C231" s="18">
        <v>0</v>
      </c>
      <c r="D231" s="18">
        <v>0</v>
      </c>
      <c r="E231" s="18">
        <v>0</v>
      </c>
      <c r="F231" s="18">
        <f t="shared" si="32"/>
        <v>0</v>
      </c>
      <c r="G231" s="19">
        <f>+C231/$D$406*100</f>
        <v>0</v>
      </c>
    </row>
    <row r="232" spans="1:7" ht="24" x14ac:dyDescent="0.25">
      <c r="A232" s="16">
        <v>3661</v>
      </c>
      <c r="B232" s="17" t="s">
        <v>346</v>
      </c>
      <c r="C232" s="18">
        <v>275000</v>
      </c>
      <c r="D232" s="18">
        <v>0</v>
      </c>
      <c r="E232" s="18">
        <v>113435.2</v>
      </c>
      <c r="F232" s="18">
        <f t="shared" si="32"/>
        <v>161564.79999999999</v>
      </c>
      <c r="G232" s="19"/>
    </row>
    <row r="233" spans="1:7" x14ac:dyDescent="0.25">
      <c r="A233" s="16" t="s">
        <v>347</v>
      </c>
      <c r="B233" s="17" t="s">
        <v>348</v>
      </c>
      <c r="C233" s="18">
        <v>0</v>
      </c>
      <c r="D233" s="18">
        <v>0</v>
      </c>
      <c r="E233" s="18">
        <v>0</v>
      </c>
      <c r="F233" s="18">
        <f t="shared" si="32"/>
        <v>0</v>
      </c>
      <c r="G233" s="19">
        <f>+C233/$D$406*100</f>
        <v>0</v>
      </c>
    </row>
    <row r="234" spans="1:7" x14ac:dyDescent="0.25">
      <c r="A234" s="16" t="s">
        <v>349</v>
      </c>
      <c r="B234" s="17" t="s">
        <v>350</v>
      </c>
      <c r="C234" s="18">
        <v>0</v>
      </c>
      <c r="D234" s="18">
        <v>0</v>
      </c>
      <c r="E234" s="18">
        <v>0</v>
      </c>
      <c r="F234" s="18">
        <f t="shared" si="32"/>
        <v>0</v>
      </c>
      <c r="G234" s="19">
        <f>+C234/$D$406*100</f>
        <v>0</v>
      </c>
    </row>
    <row r="235" spans="1:7" x14ac:dyDescent="0.25">
      <c r="A235" s="12" t="s">
        <v>351</v>
      </c>
      <c r="B235" s="13" t="s">
        <v>352</v>
      </c>
      <c r="C235" s="14">
        <f>SUM(C236:C244)</f>
        <v>130000</v>
      </c>
      <c r="D235" s="14">
        <f t="shared" ref="D235:F235" si="35">SUM(D236:D244)</f>
        <v>0</v>
      </c>
      <c r="E235" s="14">
        <f t="shared" si="35"/>
        <v>130000</v>
      </c>
      <c r="F235" s="14">
        <f t="shared" si="35"/>
        <v>0</v>
      </c>
      <c r="G235" s="15">
        <f>+C235/$D$406*100</f>
        <v>0.91605020076018784</v>
      </c>
    </row>
    <row r="236" spans="1:7" x14ac:dyDescent="0.25">
      <c r="A236" s="16" t="s">
        <v>353</v>
      </c>
      <c r="B236" s="17" t="s">
        <v>354</v>
      </c>
      <c r="C236" s="18"/>
      <c r="D236" s="18"/>
      <c r="E236" s="18"/>
      <c r="F236" s="18"/>
      <c r="G236" s="19">
        <f>+C236/$D$406*100</f>
        <v>0</v>
      </c>
    </row>
    <row r="237" spans="1:7" x14ac:dyDescent="0.25">
      <c r="A237" s="16" t="s">
        <v>355</v>
      </c>
      <c r="B237" s="17" t="s">
        <v>356</v>
      </c>
      <c r="C237" s="18">
        <v>15000</v>
      </c>
      <c r="D237" s="18">
        <v>0</v>
      </c>
      <c r="E237" s="18">
        <v>15000</v>
      </c>
      <c r="F237" s="18">
        <f t="shared" si="32"/>
        <v>0</v>
      </c>
      <c r="G237" s="19">
        <f>+C237/$D$406*100</f>
        <v>0.10569810008771399</v>
      </c>
    </row>
    <row r="238" spans="1:7" x14ac:dyDescent="0.25">
      <c r="A238" s="16">
        <v>3720</v>
      </c>
      <c r="B238" s="17" t="s">
        <v>692</v>
      </c>
      <c r="C238" s="18"/>
      <c r="D238" s="18"/>
      <c r="E238" s="18"/>
      <c r="F238" s="18"/>
      <c r="G238" s="19"/>
    </row>
    <row r="239" spans="1:7" x14ac:dyDescent="0.25">
      <c r="A239" s="16">
        <v>3721</v>
      </c>
      <c r="B239" s="17" t="s">
        <v>693</v>
      </c>
      <c r="C239" s="18">
        <v>15000</v>
      </c>
      <c r="D239" s="18"/>
      <c r="E239" s="18">
        <v>15000</v>
      </c>
      <c r="F239" s="18">
        <f t="shared" si="32"/>
        <v>0</v>
      </c>
      <c r="G239" s="19"/>
    </row>
    <row r="240" spans="1:7" x14ac:dyDescent="0.25">
      <c r="A240" s="16" t="s">
        <v>357</v>
      </c>
      <c r="B240" s="17" t="s">
        <v>358</v>
      </c>
      <c r="C240" s="18"/>
      <c r="D240" s="18"/>
      <c r="E240" s="18"/>
      <c r="F240" s="18"/>
      <c r="G240" s="19">
        <f>+C240/$D$406*100</f>
        <v>0</v>
      </c>
    </row>
    <row r="241" spans="1:7" x14ac:dyDescent="0.25">
      <c r="A241" s="16" t="s">
        <v>359</v>
      </c>
      <c r="B241" s="17" t="s">
        <v>360</v>
      </c>
      <c r="C241" s="18">
        <v>70000</v>
      </c>
      <c r="D241" s="18">
        <v>0</v>
      </c>
      <c r="E241" s="18">
        <v>70000</v>
      </c>
      <c r="F241" s="18">
        <f t="shared" si="32"/>
        <v>0</v>
      </c>
      <c r="G241" s="19">
        <f>+C241/$D$406*100</f>
        <v>0.49325780040933193</v>
      </c>
    </row>
    <row r="242" spans="1:7" x14ac:dyDescent="0.25">
      <c r="A242" s="16" t="s">
        <v>361</v>
      </c>
      <c r="B242" s="17" t="s">
        <v>362</v>
      </c>
      <c r="C242" s="18">
        <v>0</v>
      </c>
      <c r="D242" s="18">
        <v>0</v>
      </c>
      <c r="E242" s="18">
        <v>0</v>
      </c>
      <c r="F242" s="18">
        <f t="shared" si="32"/>
        <v>0</v>
      </c>
      <c r="G242" s="19">
        <f>+C242/$D$406*100</f>
        <v>0</v>
      </c>
    </row>
    <row r="243" spans="1:7" x14ac:dyDescent="0.25">
      <c r="A243" s="16">
        <v>3760</v>
      </c>
      <c r="B243" s="17" t="s">
        <v>660</v>
      </c>
      <c r="C243" s="18"/>
      <c r="D243" s="18"/>
      <c r="E243" s="18"/>
      <c r="F243" s="18"/>
      <c r="G243" s="19"/>
    </row>
    <row r="244" spans="1:7" x14ac:dyDescent="0.25">
      <c r="A244" s="16">
        <v>3761</v>
      </c>
      <c r="B244" s="17" t="s">
        <v>661</v>
      </c>
      <c r="C244" s="18">
        <v>30000</v>
      </c>
      <c r="D244" s="18">
        <v>0</v>
      </c>
      <c r="E244" s="18">
        <v>30000</v>
      </c>
      <c r="F244" s="18">
        <f t="shared" si="32"/>
        <v>0</v>
      </c>
      <c r="G244" s="19"/>
    </row>
    <row r="245" spans="1:7" x14ac:dyDescent="0.25">
      <c r="A245" s="12" t="s">
        <v>363</v>
      </c>
      <c r="B245" s="13" t="s">
        <v>364</v>
      </c>
      <c r="C245" s="14">
        <f>SUM(C246:C252)</f>
        <v>5028625</v>
      </c>
      <c r="D245" s="14">
        <f t="shared" ref="D245:F245" si="36">SUM(D246:D252)</f>
        <v>0</v>
      </c>
      <c r="E245" s="14">
        <f t="shared" si="36"/>
        <v>1968908.57</v>
      </c>
      <c r="F245" s="14">
        <f t="shared" si="36"/>
        <v>3059716.43</v>
      </c>
      <c r="G245" s="15">
        <f>+C245/$D$406*100</f>
        <v>35.434407236905386</v>
      </c>
    </row>
    <row r="246" spans="1:7" x14ac:dyDescent="0.25">
      <c r="A246" s="16" t="s">
        <v>365</v>
      </c>
      <c r="B246" s="17" t="s">
        <v>366</v>
      </c>
      <c r="C246" s="18"/>
      <c r="D246" s="18"/>
      <c r="E246" s="18"/>
      <c r="F246" s="18"/>
      <c r="G246" s="19">
        <f>+C246/$D$406*100</f>
        <v>0</v>
      </c>
    </row>
    <row r="247" spans="1:7" x14ac:dyDescent="0.25">
      <c r="A247" s="16" t="s">
        <v>367</v>
      </c>
      <c r="B247" s="17" t="s">
        <v>368</v>
      </c>
      <c r="C247" s="18">
        <v>672000</v>
      </c>
      <c r="D247" s="18">
        <v>0</v>
      </c>
      <c r="E247" s="18">
        <v>245636.27</v>
      </c>
      <c r="F247" s="18">
        <f t="shared" si="32"/>
        <v>426363.73</v>
      </c>
      <c r="G247" s="19">
        <f>+C247/$D$406*100</f>
        <v>4.7352748839295868</v>
      </c>
    </row>
    <row r="248" spans="1:7" x14ac:dyDescent="0.25">
      <c r="A248" s="16" t="s">
        <v>369</v>
      </c>
      <c r="B248" s="17" t="s">
        <v>370</v>
      </c>
      <c r="C248" s="18"/>
      <c r="D248" s="18"/>
      <c r="E248" s="18"/>
      <c r="F248" s="18"/>
      <c r="G248" s="19">
        <f>+C248/$D$406*100</f>
        <v>0</v>
      </c>
    </row>
    <row r="249" spans="1:7" x14ac:dyDescent="0.25">
      <c r="A249" s="16" t="s">
        <v>371</v>
      </c>
      <c r="B249" s="17" t="s">
        <v>372</v>
      </c>
      <c r="C249" s="18">
        <v>4356625</v>
      </c>
      <c r="D249" s="18">
        <v>0</v>
      </c>
      <c r="E249" s="18">
        <v>1723272.3</v>
      </c>
      <c r="F249" s="18">
        <f t="shared" ref="F249:F294" si="37">C249+D249-E249</f>
        <v>2633352.7000000002</v>
      </c>
      <c r="G249" s="19">
        <f>+C249/$D$406*100</f>
        <v>30.699132352975798</v>
      </c>
    </row>
    <row r="250" spans="1:7" x14ac:dyDescent="0.25">
      <c r="A250" s="16">
        <v>3840</v>
      </c>
      <c r="B250" s="17" t="s">
        <v>662</v>
      </c>
      <c r="C250" s="18"/>
      <c r="D250" s="18"/>
      <c r="E250" s="18"/>
      <c r="F250" s="18"/>
      <c r="G250" s="19"/>
    </row>
    <row r="251" spans="1:7" x14ac:dyDescent="0.25">
      <c r="A251" s="16">
        <v>3841</v>
      </c>
      <c r="B251" s="17" t="s">
        <v>663</v>
      </c>
      <c r="C251" s="18">
        <v>0</v>
      </c>
      <c r="D251" s="18">
        <v>0</v>
      </c>
      <c r="E251" s="18">
        <v>0</v>
      </c>
      <c r="F251" s="18">
        <f t="shared" si="37"/>
        <v>0</v>
      </c>
      <c r="G251" s="19"/>
    </row>
    <row r="252" spans="1:7" x14ac:dyDescent="0.25">
      <c r="A252" s="16">
        <v>3842</v>
      </c>
      <c r="B252" s="17" t="s">
        <v>694</v>
      </c>
      <c r="C252" s="18">
        <v>0</v>
      </c>
      <c r="D252" s="18"/>
      <c r="E252" s="18">
        <v>0</v>
      </c>
      <c r="F252" s="18">
        <f t="shared" si="37"/>
        <v>0</v>
      </c>
      <c r="G252" s="19"/>
    </row>
    <row r="253" spans="1:7" x14ac:dyDescent="0.25">
      <c r="A253" s="12" t="s">
        <v>373</v>
      </c>
      <c r="B253" s="13" t="s">
        <v>374</v>
      </c>
      <c r="C253" s="14">
        <f>SUM(C254:C271)</f>
        <v>2151585</v>
      </c>
      <c r="D253" s="14">
        <f t="shared" ref="D253:F253" si="38">SUM(D254:D271)</f>
        <v>0</v>
      </c>
      <c r="E253" s="14">
        <f t="shared" si="38"/>
        <v>545776</v>
      </c>
      <c r="F253" s="14">
        <f t="shared" si="38"/>
        <v>1605809</v>
      </c>
      <c r="G253" s="15">
        <f>+C253/$D$406*100</f>
        <v>15.161229778481609</v>
      </c>
    </row>
    <row r="254" spans="1:7" x14ac:dyDescent="0.25">
      <c r="A254" s="16" t="s">
        <v>375</v>
      </c>
      <c r="B254" s="17" t="s">
        <v>376</v>
      </c>
      <c r="C254" s="18"/>
      <c r="D254" s="18"/>
      <c r="E254" s="18"/>
      <c r="F254" s="18"/>
      <c r="G254" s="19">
        <f>+C254/$D$406*100</f>
        <v>0</v>
      </c>
    </row>
    <row r="255" spans="1:7" x14ac:dyDescent="0.25">
      <c r="A255" s="16" t="s">
        <v>377</v>
      </c>
      <c r="B255" s="17" t="s">
        <v>378</v>
      </c>
      <c r="C255" s="18">
        <v>50000</v>
      </c>
      <c r="D255" s="18">
        <v>0</v>
      </c>
      <c r="E255" s="18">
        <v>0</v>
      </c>
      <c r="F255" s="18">
        <f t="shared" si="37"/>
        <v>50000</v>
      </c>
      <c r="G255" s="19">
        <f>+C255/$D$406*100</f>
        <v>0.35232700029237995</v>
      </c>
    </row>
    <row r="256" spans="1:7" x14ac:dyDescent="0.25">
      <c r="A256" s="16" t="s">
        <v>379</v>
      </c>
      <c r="B256" s="17" t="s">
        <v>380</v>
      </c>
      <c r="C256" s="18"/>
      <c r="D256" s="18"/>
      <c r="E256" s="18"/>
      <c r="F256" s="18"/>
      <c r="G256" s="19">
        <f>+C256/$D$406*100</f>
        <v>0</v>
      </c>
    </row>
    <row r="257" spans="1:7" x14ac:dyDescent="0.25">
      <c r="A257" s="16" t="s">
        <v>381</v>
      </c>
      <c r="B257" s="17" t="s">
        <v>382</v>
      </c>
      <c r="C257" s="18">
        <v>905809</v>
      </c>
      <c r="D257" s="18">
        <v>0</v>
      </c>
      <c r="E257" s="18">
        <v>0</v>
      </c>
      <c r="F257" s="18">
        <f t="shared" si="37"/>
        <v>905809</v>
      </c>
      <c r="G257" s="19">
        <f>+C257/$D$406*100</f>
        <v>6.3828193561568076</v>
      </c>
    </row>
    <row r="258" spans="1:7" x14ac:dyDescent="0.25">
      <c r="A258" s="16">
        <v>3923</v>
      </c>
      <c r="B258" s="17" t="s">
        <v>390</v>
      </c>
      <c r="C258" s="18">
        <v>45776</v>
      </c>
      <c r="D258" s="18">
        <v>0</v>
      </c>
      <c r="E258" s="18">
        <v>45776</v>
      </c>
      <c r="F258" s="18">
        <f t="shared" si="37"/>
        <v>0</v>
      </c>
      <c r="G258" s="19"/>
    </row>
    <row r="259" spans="1:7" x14ac:dyDescent="0.25">
      <c r="A259" s="16" t="s">
        <v>383</v>
      </c>
      <c r="B259" s="17" t="s">
        <v>384</v>
      </c>
      <c r="C259" s="18">
        <v>1150000</v>
      </c>
      <c r="D259" s="18">
        <v>0</v>
      </c>
      <c r="E259" s="18">
        <v>500000</v>
      </c>
      <c r="F259" s="18">
        <f t="shared" si="37"/>
        <v>650000</v>
      </c>
      <c r="G259" s="19">
        <f t="shared" ref="G259:G271" si="39">+C259/$D$406*100</f>
        <v>8.1035210067247405</v>
      </c>
    </row>
    <row r="260" spans="1:7" x14ac:dyDescent="0.25">
      <c r="A260" s="16" t="s">
        <v>385</v>
      </c>
      <c r="B260" s="17" t="s">
        <v>386</v>
      </c>
      <c r="C260" s="18">
        <v>0</v>
      </c>
      <c r="D260" s="18">
        <v>0</v>
      </c>
      <c r="E260" s="18">
        <v>0</v>
      </c>
      <c r="F260" s="18">
        <f t="shared" si="37"/>
        <v>0</v>
      </c>
      <c r="G260" s="19">
        <f t="shared" si="39"/>
        <v>0</v>
      </c>
    </row>
    <row r="261" spans="1:7" ht="24" x14ac:dyDescent="0.25">
      <c r="A261" s="16" t="s">
        <v>387</v>
      </c>
      <c r="B261" s="17" t="s">
        <v>388</v>
      </c>
      <c r="C261" s="18">
        <v>0</v>
      </c>
      <c r="D261" s="18">
        <v>0</v>
      </c>
      <c r="E261" s="18">
        <v>0</v>
      </c>
      <c r="F261" s="18">
        <f t="shared" si="37"/>
        <v>0</v>
      </c>
      <c r="G261" s="19">
        <f t="shared" si="39"/>
        <v>0</v>
      </c>
    </row>
    <row r="262" spans="1:7" x14ac:dyDescent="0.25">
      <c r="A262" s="16" t="s">
        <v>389</v>
      </c>
      <c r="B262" s="17" t="s">
        <v>390</v>
      </c>
      <c r="C262" s="18">
        <v>0</v>
      </c>
      <c r="D262" s="20">
        <v>0</v>
      </c>
      <c r="E262" s="20">
        <v>0</v>
      </c>
      <c r="F262" s="18">
        <f t="shared" si="37"/>
        <v>0</v>
      </c>
      <c r="G262" s="19">
        <f t="shared" si="39"/>
        <v>0</v>
      </c>
    </row>
    <row r="263" spans="1:7" x14ac:dyDescent="0.25">
      <c r="A263" s="16" t="s">
        <v>391</v>
      </c>
      <c r="B263" s="17" t="s">
        <v>392</v>
      </c>
      <c r="C263" s="18"/>
      <c r="D263" s="18"/>
      <c r="E263" s="18"/>
      <c r="F263" s="18"/>
      <c r="G263" s="19">
        <f t="shared" si="39"/>
        <v>0</v>
      </c>
    </row>
    <row r="264" spans="1:7" ht="24" x14ac:dyDescent="0.25">
      <c r="A264" s="16" t="s">
        <v>393</v>
      </c>
      <c r="B264" s="17" t="s">
        <v>394</v>
      </c>
      <c r="C264" s="18">
        <v>0</v>
      </c>
      <c r="D264" s="18">
        <v>0</v>
      </c>
      <c r="E264" s="18">
        <v>0</v>
      </c>
      <c r="F264" s="18">
        <f t="shared" si="37"/>
        <v>0</v>
      </c>
      <c r="G264" s="19">
        <f t="shared" si="39"/>
        <v>0</v>
      </c>
    </row>
    <row r="265" spans="1:7" x14ac:dyDescent="0.25">
      <c r="A265" s="16" t="s">
        <v>395</v>
      </c>
      <c r="B265" s="17" t="s">
        <v>396</v>
      </c>
      <c r="C265" s="18"/>
      <c r="D265" s="18"/>
      <c r="E265" s="18"/>
      <c r="F265" s="18"/>
      <c r="G265" s="19">
        <f t="shared" si="39"/>
        <v>0</v>
      </c>
    </row>
    <row r="266" spans="1:7" x14ac:dyDescent="0.25">
      <c r="A266" s="16" t="s">
        <v>397</v>
      </c>
      <c r="B266" s="17" t="s">
        <v>398</v>
      </c>
      <c r="C266" s="18">
        <v>0</v>
      </c>
      <c r="D266" s="18">
        <v>0</v>
      </c>
      <c r="E266" s="18">
        <v>0</v>
      </c>
      <c r="F266" s="18">
        <f t="shared" si="37"/>
        <v>0</v>
      </c>
      <c r="G266" s="19">
        <f t="shared" si="39"/>
        <v>0</v>
      </c>
    </row>
    <row r="267" spans="1:7" x14ac:dyDescent="0.25">
      <c r="A267" s="16" t="s">
        <v>399</v>
      </c>
      <c r="B267" s="17" t="s">
        <v>400</v>
      </c>
      <c r="C267" s="18"/>
      <c r="D267" s="18"/>
      <c r="E267" s="18"/>
      <c r="F267" s="18"/>
      <c r="G267" s="19">
        <f t="shared" si="39"/>
        <v>0</v>
      </c>
    </row>
    <row r="268" spans="1:7" x14ac:dyDescent="0.25">
      <c r="A268" s="16" t="s">
        <v>401</v>
      </c>
      <c r="B268" s="17" t="s">
        <v>402</v>
      </c>
      <c r="C268" s="18">
        <v>0</v>
      </c>
      <c r="D268" s="18">
        <v>0</v>
      </c>
      <c r="E268" s="18">
        <v>0</v>
      </c>
      <c r="F268" s="18">
        <f t="shared" si="37"/>
        <v>0</v>
      </c>
      <c r="G268" s="19">
        <f t="shared" si="39"/>
        <v>0</v>
      </c>
    </row>
    <row r="269" spans="1:7" x14ac:dyDescent="0.25">
      <c r="A269" s="16" t="s">
        <v>403</v>
      </c>
      <c r="B269" s="17" t="s">
        <v>374</v>
      </c>
      <c r="C269" s="18"/>
      <c r="D269" s="20"/>
      <c r="E269" s="20"/>
      <c r="F269" s="18"/>
      <c r="G269" s="19">
        <f t="shared" si="39"/>
        <v>0</v>
      </c>
    </row>
    <row r="270" spans="1:7" x14ac:dyDescent="0.25">
      <c r="A270" s="16" t="s">
        <v>404</v>
      </c>
      <c r="B270" s="17" t="s">
        <v>405</v>
      </c>
      <c r="C270" s="18">
        <v>0</v>
      </c>
      <c r="D270" s="18">
        <v>0</v>
      </c>
      <c r="E270" s="18">
        <v>0</v>
      </c>
      <c r="F270" s="18">
        <f t="shared" si="37"/>
        <v>0</v>
      </c>
      <c r="G270" s="19">
        <f t="shared" si="39"/>
        <v>0</v>
      </c>
    </row>
    <row r="271" spans="1:7" x14ac:dyDescent="0.25">
      <c r="A271" s="16" t="s">
        <v>406</v>
      </c>
      <c r="B271" s="17" t="s">
        <v>407</v>
      </c>
      <c r="C271" s="18">
        <v>0</v>
      </c>
      <c r="D271" s="18">
        <v>0</v>
      </c>
      <c r="E271" s="18">
        <v>0</v>
      </c>
      <c r="F271" s="18">
        <f t="shared" si="37"/>
        <v>0</v>
      </c>
      <c r="G271" s="19">
        <f t="shared" si="39"/>
        <v>0</v>
      </c>
    </row>
    <row r="272" spans="1:7" ht="24" x14ac:dyDescent="0.25">
      <c r="A272" s="8" t="s">
        <v>408</v>
      </c>
      <c r="B272" s="9" t="s">
        <v>409</v>
      </c>
      <c r="C272" s="10">
        <f>C273+C279+C290</f>
        <v>53623085.059999995</v>
      </c>
      <c r="D272" s="10">
        <f t="shared" ref="D272:F272" si="40">D273+D279+D290</f>
        <v>8062805.9900000002</v>
      </c>
      <c r="E272" s="10">
        <f t="shared" si="40"/>
        <v>107375.6</v>
      </c>
      <c r="F272" s="10">
        <f t="shared" si="40"/>
        <v>61578515.449999996</v>
      </c>
      <c r="G272" s="10">
        <f>G273+G279+G290</f>
        <v>326.88377685445818</v>
      </c>
    </row>
    <row r="273" spans="1:7" ht="24" x14ac:dyDescent="0.25">
      <c r="A273" s="12" t="s">
        <v>410</v>
      </c>
      <c r="B273" s="13" t="s">
        <v>411</v>
      </c>
      <c r="C273" s="14">
        <f>SUM(C274:C278)</f>
        <v>7233825</v>
      </c>
      <c r="D273" s="14">
        <f>SUM(D274:D278)</f>
        <v>554395</v>
      </c>
      <c r="E273" s="14">
        <f>SUM(E274:E278)</f>
        <v>0</v>
      </c>
      <c r="F273" s="14">
        <f>SUM(F274:F278)</f>
        <v>7788220</v>
      </c>
      <c r="G273" s="15">
        <v>0</v>
      </c>
    </row>
    <row r="274" spans="1:7" x14ac:dyDescent="0.25">
      <c r="A274" s="16" t="s">
        <v>412</v>
      </c>
      <c r="B274" s="17" t="s">
        <v>413</v>
      </c>
      <c r="C274" s="18"/>
      <c r="D274" s="18"/>
      <c r="E274" s="18"/>
      <c r="F274" s="18"/>
      <c r="G274" s="19">
        <f t="shared" ref="G274:G283" si="41">+C274/$D$406*100</f>
        <v>0</v>
      </c>
    </row>
    <row r="275" spans="1:7" ht="24" x14ac:dyDescent="0.25">
      <c r="A275" s="16" t="s">
        <v>414</v>
      </c>
      <c r="B275" s="17" t="s">
        <v>415</v>
      </c>
      <c r="C275" s="18">
        <v>0</v>
      </c>
      <c r="D275" s="18">
        <v>0</v>
      </c>
      <c r="E275" s="18">
        <v>0</v>
      </c>
      <c r="F275" s="18">
        <f t="shared" si="37"/>
        <v>0</v>
      </c>
      <c r="G275" s="19">
        <f t="shared" si="41"/>
        <v>0</v>
      </c>
    </row>
    <row r="276" spans="1:7" ht="24" x14ac:dyDescent="0.25">
      <c r="A276" s="16" t="s">
        <v>416</v>
      </c>
      <c r="B276" s="17" t="s">
        <v>417</v>
      </c>
      <c r="C276" s="18"/>
      <c r="D276" s="18"/>
      <c r="E276" s="18"/>
      <c r="F276" s="18"/>
      <c r="G276" s="19">
        <f t="shared" si="41"/>
        <v>0</v>
      </c>
    </row>
    <row r="277" spans="1:7" ht="24" x14ac:dyDescent="0.25">
      <c r="A277" s="16" t="s">
        <v>418</v>
      </c>
      <c r="B277" s="17" t="s">
        <v>419</v>
      </c>
      <c r="C277" s="18">
        <v>0</v>
      </c>
      <c r="D277" s="18">
        <v>0</v>
      </c>
      <c r="E277" s="18">
        <v>0</v>
      </c>
      <c r="F277" s="18">
        <f t="shared" si="37"/>
        <v>0</v>
      </c>
      <c r="G277" s="19">
        <f t="shared" si="41"/>
        <v>0</v>
      </c>
    </row>
    <row r="278" spans="1:7" ht="24" x14ac:dyDescent="0.25">
      <c r="A278" s="16" t="s">
        <v>420</v>
      </c>
      <c r="B278" s="17" t="s">
        <v>421</v>
      </c>
      <c r="C278" s="18">
        <v>7233825</v>
      </c>
      <c r="D278" s="18">
        <v>554395</v>
      </c>
      <c r="E278" s="18">
        <v>0</v>
      </c>
      <c r="F278" s="18">
        <f t="shared" si="37"/>
        <v>7788220</v>
      </c>
      <c r="G278" s="19">
        <f t="shared" si="41"/>
        <v>50.973437257800512</v>
      </c>
    </row>
    <row r="279" spans="1:7" x14ac:dyDescent="0.25">
      <c r="A279" s="12" t="s">
        <v>422</v>
      </c>
      <c r="B279" s="13" t="s">
        <v>423</v>
      </c>
      <c r="C279" s="14">
        <f>SUM(C280:C289)</f>
        <v>43674730.079999998</v>
      </c>
      <c r="D279" s="14">
        <f t="shared" ref="D279:F279" si="42">SUM(D280:D289)</f>
        <v>7508410.9900000002</v>
      </c>
      <c r="E279" s="14">
        <f t="shared" si="42"/>
        <v>107375.6</v>
      </c>
      <c r="F279" s="14">
        <f t="shared" si="42"/>
        <v>51075765.469999999</v>
      </c>
      <c r="G279" s="15">
        <f t="shared" si="41"/>
        <v>307.7557327533155</v>
      </c>
    </row>
    <row r="280" spans="1:7" x14ac:dyDescent="0.25">
      <c r="A280" s="16" t="s">
        <v>424</v>
      </c>
      <c r="B280" s="17" t="s">
        <v>425</v>
      </c>
      <c r="C280" s="18"/>
      <c r="D280" s="18"/>
      <c r="E280" s="18"/>
      <c r="F280" s="18"/>
      <c r="G280" s="19">
        <f t="shared" si="41"/>
        <v>0</v>
      </c>
    </row>
    <row r="281" spans="1:7" x14ac:dyDescent="0.25">
      <c r="A281" s="16" t="s">
        <v>426</v>
      </c>
      <c r="B281" s="17" t="s">
        <v>427</v>
      </c>
      <c r="C281" s="18">
        <v>42850730.079999998</v>
      </c>
      <c r="D281" s="18">
        <v>7508410.9900000002</v>
      </c>
      <c r="E281" s="18">
        <v>0</v>
      </c>
      <c r="F281" s="18">
        <f t="shared" si="37"/>
        <v>50359141.07</v>
      </c>
      <c r="G281" s="19">
        <f t="shared" si="41"/>
        <v>301.94938378849707</v>
      </c>
    </row>
    <row r="282" spans="1:7" ht="24" x14ac:dyDescent="0.25">
      <c r="A282" s="16" t="s">
        <v>428</v>
      </c>
      <c r="B282" s="17" t="s">
        <v>429</v>
      </c>
      <c r="C282" s="18"/>
      <c r="D282" s="18"/>
      <c r="E282" s="18"/>
      <c r="F282" s="18">
        <f t="shared" si="37"/>
        <v>0</v>
      </c>
      <c r="G282" s="19">
        <f t="shared" si="41"/>
        <v>0</v>
      </c>
    </row>
    <row r="283" spans="1:7" ht="24" x14ac:dyDescent="0.25">
      <c r="A283" s="16" t="s">
        <v>430</v>
      </c>
      <c r="B283" s="17" t="s">
        <v>431</v>
      </c>
      <c r="C283" s="18">
        <v>0</v>
      </c>
      <c r="D283" s="18">
        <v>0</v>
      </c>
      <c r="E283" s="18">
        <v>0</v>
      </c>
      <c r="F283" s="18">
        <f t="shared" si="37"/>
        <v>0</v>
      </c>
      <c r="G283" s="19">
        <f t="shared" si="41"/>
        <v>0</v>
      </c>
    </row>
    <row r="284" spans="1:7" x14ac:dyDescent="0.25">
      <c r="A284" s="16">
        <v>4430</v>
      </c>
      <c r="B284" s="17" t="s">
        <v>666</v>
      </c>
      <c r="C284" s="18"/>
      <c r="D284" s="18"/>
      <c r="E284" s="18"/>
      <c r="F284" s="18">
        <f t="shared" si="37"/>
        <v>0</v>
      </c>
      <c r="G284" s="19"/>
    </row>
    <row r="285" spans="1:7" x14ac:dyDescent="0.25">
      <c r="A285" s="16">
        <v>4431</v>
      </c>
      <c r="B285" s="17" t="s">
        <v>665</v>
      </c>
      <c r="C285" s="18">
        <v>729000</v>
      </c>
      <c r="D285" s="18">
        <v>0</v>
      </c>
      <c r="E285" s="18">
        <v>79955.03</v>
      </c>
      <c r="F285" s="18">
        <f t="shared" si="37"/>
        <v>649044.97</v>
      </c>
      <c r="G285" s="19"/>
    </row>
    <row r="286" spans="1:7" x14ac:dyDescent="0.25">
      <c r="A286" s="16">
        <v>4450</v>
      </c>
      <c r="B286" s="17" t="s">
        <v>664</v>
      </c>
      <c r="C286" s="18"/>
      <c r="D286" s="18"/>
      <c r="E286" s="18"/>
      <c r="F286" s="18">
        <f t="shared" si="37"/>
        <v>0</v>
      </c>
      <c r="G286" s="19"/>
    </row>
    <row r="287" spans="1:7" x14ac:dyDescent="0.25">
      <c r="A287" s="16">
        <v>4451</v>
      </c>
      <c r="B287" s="17" t="s">
        <v>667</v>
      </c>
      <c r="C287" s="18">
        <v>95000</v>
      </c>
      <c r="D287" s="18">
        <v>0</v>
      </c>
      <c r="E287" s="18">
        <v>27420.57</v>
      </c>
      <c r="F287" s="18">
        <f t="shared" si="37"/>
        <v>67579.429999999993</v>
      </c>
      <c r="G287" s="19"/>
    </row>
    <row r="288" spans="1:7" x14ac:dyDescent="0.25">
      <c r="A288" s="16">
        <v>4480</v>
      </c>
      <c r="B288" s="17" t="s">
        <v>668</v>
      </c>
      <c r="C288" s="18"/>
      <c r="D288" s="18"/>
      <c r="E288" s="18"/>
      <c r="F288" s="18"/>
      <c r="G288" s="19"/>
    </row>
    <row r="289" spans="1:7" ht="24" x14ac:dyDescent="0.25">
      <c r="A289" s="16">
        <v>4481</v>
      </c>
      <c r="B289" s="17" t="s">
        <v>669</v>
      </c>
      <c r="C289" s="18">
        <v>0</v>
      </c>
      <c r="D289" s="18">
        <v>0</v>
      </c>
      <c r="E289" s="18">
        <v>0</v>
      </c>
      <c r="F289" s="18">
        <f t="shared" si="37"/>
        <v>0</v>
      </c>
      <c r="G289" s="19"/>
    </row>
    <row r="290" spans="1:7" x14ac:dyDescent="0.25">
      <c r="A290" s="12" t="s">
        <v>432</v>
      </c>
      <c r="B290" s="13" t="s">
        <v>433</v>
      </c>
      <c r="C290" s="14">
        <f>SUM(C291:C294)</f>
        <v>2714529.98</v>
      </c>
      <c r="D290" s="14">
        <f>SUM(D291:D294)</f>
        <v>0</v>
      </c>
      <c r="E290" s="14">
        <f>SUM(E291:E294)</f>
        <v>0</v>
      </c>
      <c r="F290" s="14">
        <f>SUM(F291:F294)</f>
        <v>2714529.98</v>
      </c>
      <c r="G290" s="15">
        <f>+C290/$D$406*100</f>
        <v>19.128044101142684</v>
      </c>
    </row>
    <row r="291" spans="1:7" x14ac:dyDescent="0.25">
      <c r="A291" s="16" t="s">
        <v>434</v>
      </c>
      <c r="B291" s="17" t="s">
        <v>435</v>
      </c>
      <c r="C291" s="18"/>
      <c r="D291" s="20"/>
      <c r="E291" s="20"/>
      <c r="F291" s="18"/>
      <c r="G291" s="19">
        <f>+C291/$D$406*100</f>
        <v>0</v>
      </c>
    </row>
    <row r="292" spans="1:7" x14ac:dyDescent="0.25">
      <c r="A292" s="16" t="s">
        <v>436</v>
      </c>
      <c r="B292" s="17" t="s">
        <v>437</v>
      </c>
      <c r="C292" s="18">
        <v>2714529.98</v>
      </c>
      <c r="D292" s="18">
        <v>0</v>
      </c>
      <c r="E292" s="18">
        <v>0</v>
      </c>
      <c r="F292" s="18">
        <f t="shared" si="37"/>
        <v>2714529.98</v>
      </c>
      <c r="G292" s="19">
        <f>+C292/$D$406*100</f>
        <v>19.128044101142684</v>
      </c>
    </row>
    <row r="293" spans="1:7" x14ac:dyDescent="0.25">
      <c r="A293" s="16" t="s">
        <v>438</v>
      </c>
      <c r="B293" s="17" t="s">
        <v>439</v>
      </c>
      <c r="C293" s="18"/>
      <c r="D293" s="18"/>
      <c r="E293" s="18"/>
      <c r="F293" s="18"/>
      <c r="G293" s="19">
        <f>+C293/$D$406*100</f>
        <v>0</v>
      </c>
    </row>
    <row r="294" spans="1:7" x14ac:dyDescent="0.25">
      <c r="A294" s="16" t="s">
        <v>440</v>
      </c>
      <c r="B294" s="17" t="s">
        <v>441</v>
      </c>
      <c r="C294" s="18">
        <v>0</v>
      </c>
      <c r="D294" s="18">
        <v>0</v>
      </c>
      <c r="E294" s="18">
        <v>0</v>
      </c>
      <c r="F294" s="18">
        <f t="shared" si="37"/>
        <v>0</v>
      </c>
      <c r="G294" s="19">
        <f>+C294/$D$406*100</f>
        <v>0</v>
      </c>
    </row>
    <row r="295" spans="1:7" x14ac:dyDescent="0.25">
      <c r="A295" s="8" t="s">
        <v>442</v>
      </c>
      <c r="B295" s="9" t="s">
        <v>443</v>
      </c>
      <c r="C295" s="10">
        <f>C296+C307+C316+C321+C324+C327+C344+C347+C350</f>
        <v>627000</v>
      </c>
      <c r="D295" s="10">
        <f t="shared" ref="D295:F295" si="43">D296+D307+D316+D321+D324+D327+D344+D347+D350</f>
        <v>500</v>
      </c>
      <c r="E295" s="10">
        <f t="shared" si="43"/>
        <v>58201.94</v>
      </c>
      <c r="F295" s="10">
        <f t="shared" si="43"/>
        <v>569298.05999999994</v>
      </c>
      <c r="G295" s="11">
        <f>+D295/$D$406*100</f>
        <v>3.5232700029237999E-3</v>
      </c>
    </row>
    <row r="296" spans="1:7" x14ac:dyDescent="0.25">
      <c r="A296" s="12" t="s">
        <v>444</v>
      </c>
      <c r="B296" s="13" t="s">
        <v>445</v>
      </c>
      <c r="C296" s="14">
        <f>SUM(C297:C306)</f>
        <v>457395</v>
      </c>
      <c r="D296" s="14">
        <f t="shared" ref="D296:F296" si="44">SUM(D297:D306)</f>
        <v>0</v>
      </c>
      <c r="E296" s="14">
        <f t="shared" si="44"/>
        <v>16089.939999999999</v>
      </c>
      <c r="F296" s="14">
        <f t="shared" si="44"/>
        <v>441305.05999999994</v>
      </c>
      <c r="G296" s="14">
        <f t="shared" ref="G296" si="45">SUM(G297:G306)</f>
        <v>2.6876802259625818</v>
      </c>
    </row>
    <row r="297" spans="1:7" x14ac:dyDescent="0.25">
      <c r="A297" s="16">
        <v>5110</v>
      </c>
      <c r="B297" s="31" t="s">
        <v>618</v>
      </c>
      <c r="C297" s="20"/>
      <c r="D297" s="20"/>
      <c r="E297" s="20"/>
      <c r="F297" s="20"/>
      <c r="G297" s="19"/>
    </row>
    <row r="298" spans="1:7" x14ac:dyDescent="0.25">
      <c r="A298" s="16">
        <v>5111</v>
      </c>
      <c r="B298" s="31" t="s">
        <v>619</v>
      </c>
      <c r="C298" s="20">
        <v>73508.679999999993</v>
      </c>
      <c r="D298" s="20">
        <v>0</v>
      </c>
      <c r="E298" s="20">
        <v>481.8</v>
      </c>
      <c r="F298" s="20">
        <f>C298+D298-E298</f>
        <v>73026.87999999999</v>
      </c>
      <c r="G298" s="19"/>
    </row>
    <row r="299" spans="1:7" x14ac:dyDescent="0.25">
      <c r="A299" s="16">
        <v>5120</v>
      </c>
      <c r="B299" s="31" t="s">
        <v>670</v>
      </c>
      <c r="C299" s="20"/>
      <c r="D299" s="20"/>
      <c r="E299" s="20"/>
      <c r="F299" s="20"/>
      <c r="G299" s="19"/>
    </row>
    <row r="300" spans="1:7" x14ac:dyDescent="0.25">
      <c r="A300" s="16">
        <v>5121</v>
      </c>
      <c r="B300" s="31" t="s">
        <v>671</v>
      </c>
      <c r="C300" s="20">
        <v>2467.89</v>
      </c>
      <c r="D300" s="20">
        <v>0</v>
      </c>
      <c r="E300" s="20">
        <v>0</v>
      </c>
      <c r="F300" s="20">
        <f t="shared" ref="F300:F302" si="46">C300+D300-E300</f>
        <v>2467.89</v>
      </c>
      <c r="G300" s="19"/>
    </row>
    <row r="301" spans="1:7" x14ac:dyDescent="0.25">
      <c r="A301" s="16">
        <v>5130</v>
      </c>
      <c r="B301" s="31" t="s">
        <v>688</v>
      </c>
      <c r="C301" s="20"/>
      <c r="D301" s="20"/>
      <c r="E301" s="20"/>
      <c r="F301" s="20"/>
      <c r="G301" s="19"/>
    </row>
    <row r="302" spans="1:7" x14ac:dyDescent="0.25">
      <c r="A302" s="16">
        <v>5131</v>
      </c>
      <c r="B302" s="31" t="s">
        <v>689</v>
      </c>
      <c r="C302" s="20">
        <v>0</v>
      </c>
      <c r="D302" s="20">
        <v>0</v>
      </c>
      <c r="E302" s="20">
        <v>0</v>
      </c>
      <c r="F302" s="20">
        <f t="shared" si="46"/>
        <v>0</v>
      </c>
      <c r="G302" s="19"/>
    </row>
    <row r="303" spans="1:7" ht="24" x14ac:dyDescent="0.25">
      <c r="A303" s="16" t="s">
        <v>446</v>
      </c>
      <c r="B303" s="17" t="s">
        <v>447</v>
      </c>
      <c r="C303" s="18"/>
      <c r="D303" s="18"/>
      <c r="E303" s="18"/>
      <c r="F303" s="20"/>
      <c r="G303" s="19">
        <f t="shared" ref="G303:G309" si="47">+C303/$D$406*100</f>
        <v>0</v>
      </c>
    </row>
    <row r="304" spans="1:7" ht="24" x14ac:dyDescent="0.25">
      <c r="A304" s="16" t="s">
        <v>448</v>
      </c>
      <c r="B304" s="17" t="s">
        <v>449</v>
      </c>
      <c r="C304" s="18">
        <v>372418.43</v>
      </c>
      <c r="D304" s="18">
        <v>0</v>
      </c>
      <c r="E304" s="18">
        <v>15608.14</v>
      </c>
      <c r="F304" s="18">
        <f>C304+D304-E304</f>
        <v>356810.29</v>
      </c>
      <c r="G304" s="19">
        <f t="shared" si="47"/>
        <v>2.6242613659099536</v>
      </c>
    </row>
    <row r="305" spans="1:7" x14ac:dyDescent="0.25">
      <c r="A305" s="16" t="s">
        <v>450</v>
      </c>
      <c r="B305" s="17" t="s">
        <v>451</v>
      </c>
      <c r="C305" s="18"/>
      <c r="D305" s="18"/>
      <c r="E305" s="18"/>
      <c r="F305" s="18"/>
      <c r="G305" s="19">
        <f t="shared" si="47"/>
        <v>0</v>
      </c>
    </row>
    <row r="306" spans="1:7" x14ac:dyDescent="0.25">
      <c r="A306" s="16" t="s">
        <v>452</v>
      </c>
      <c r="B306" s="17" t="s">
        <v>453</v>
      </c>
      <c r="C306" s="18">
        <v>9000</v>
      </c>
      <c r="D306" s="18">
        <v>0</v>
      </c>
      <c r="E306" s="18">
        <v>0</v>
      </c>
      <c r="F306" s="18">
        <f>C306+D306-E306</f>
        <v>9000</v>
      </c>
      <c r="G306" s="19">
        <f t="shared" si="47"/>
        <v>6.3418860052628395E-2</v>
      </c>
    </row>
    <row r="307" spans="1:7" x14ac:dyDescent="0.25">
      <c r="A307" s="12" t="s">
        <v>454</v>
      </c>
      <c r="B307" s="13" t="s">
        <v>455</v>
      </c>
      <c r="C307" s="14">
        <f>SUM(C308:C315)</f>
        <v>2605</v>
      </c>
      <c r="D307" s="14">
        <f t="shared" ref="D307:F307" si="48">SUM(D308:D315)</f>
        <v>0</v>
      </c>
      <c r="E307" s="14">
        <f t="shared" si="48"/>
        <v>0</v>
      </c>
      <c r="F307" s="14">
        <f t="shared" si="48"/>
        <v>2605</v>
      </c>
      <c r="G307" s="19">
        <f t="shared" si="47"/>
        <v>1.8356236715232996E-2</v>
      </c>
    </row>
    <row r="308" spans="1:7" x14ac:dyDescent="0.25">
      <c r="A308" s="16" t="s">
        <v>456</v>
      </c>
      <c r="B308" s="17" t="s">
        <v>457</v>
      </c>
      <c r="C308" s="18"/>
      <c r="D308" s="18"/>
      <c r="E308" s="18"/>
      <c r="F308" s="18"/>
      <c r="G308" s="19">
        <f t="shared" si="47"/>
        <v>0</v>
      </c>
    </row>
    <row r="309" spans="1:7" x14ac:dyDescent="0.25">
      <c r="A309" s="16" t="s">
        <v>458</v>
      </c>
      <c r="B309" s="17" t="s">
        <v>459</v>
      </c>
      <c r="C309" s="18">
        <v>0</v>
      </c>
      <c r="D309" s="18">
        <v>0</v>
      </c>
      <c r="E309" s="18">
        <v>0</v>
      </c>
      <c r="F309" s="18">
        <f>C309+D309-E309</f>
        <v>0</v>
      </c>
      <c r="G309" s="19">
        <f t="shared" si="47"/>
        <v>0</v>
      </c>
    </row>
    <row r="310" spans="1:7" x14ac:dyDescent="0.25">
      <c r="A310" s="16">
        <v>5220</v>
      </c>
      <c r="B310" s="17" t="s">
        <v>672</v>
      </c>
      <c r="C310" s="18"/>
      <c r="D310" s="18"/>
      <c r="E310" s="18"/>
      <c r="F310" s="18"/>
      <c r="G310" s="19"/>
    </row>
    <row r="311" spans="1:7" x14ac:dyDescent="0.25">
      <c r="A311" s="16">
        <v>5221</v>
      </c>
      <c r="B311" s="17" t="s">
        <v>673</v>
      </c>
      <c r="C311" s="18">
        <v>0</v>
      </c>
      <c r="D311" s="18">
        <v>0</v>
      </c>
      <c r="E311" s="18">
        <v>0</v>
      </c>
      <c r="F311" s="18">
        <f t="shared" ref="F311:F315" si="49">C311+D311-E311</f>
        <v>0</v>
      </c>
      <c r="G311" s="19"/>
    </row>
    <row r="312" spans="1:7" x14ac:dyDescent="0.25">
      <c r="A312" s="16">
        <v>5230</v>
      </c>
      <c r="B312" s="17" t="s">
        <v>674</v>
      </c>
      <c r="C312" s="18"/>
      <c r="D312" s="18"/>
      <c r="E312" s="18"/>
      <c r="F312" s="18"/>
      <c r="G312" s="19"/>
    </row>
    <row r="313" spans="1:7" x14ac:dyDescent="0.25">
      <c r="A313" s="16">
        <v>5231</v>
      </c>
      <c r="B313" s="17" t="s">
        <v>675</v>
      </c>
      <c r="C313" s="18">
        <v>2605</v>
      </c>
      <c r="D313" s="18">
        <v>0</v>
      </c>
      <c r="E313" s="18">
        <v>0</v>
      </c>
      <c r="F313" s="18">
        <f t="shared" si="49"/>
        <v>2605</v>
      </c>
      <c r="G313" s="19"/>
    </row>
    <row r="314" spans="1:7" x14ac:dyDescent="0.25">
      <c r="A314" s="16">
        <v>5290</v>
      </c>
      <c r="B314" s="17" t="s">
        <v>676</v>
      </c>
      <c r="C314" s="18"/>
      <c r="D314" s="18"/>
      <c r="E314" s="18"/>
      <c r="F314" s="18"/>
      <c r="G314" s="19"/>
    </row>
    <row r="315" spans="1:7" x14ac:dyDescent="0.25">
      <c r="A315" s="16">
        <v>5291</v>
      </c>
      <c r="B315" s="17" t="s">
        <v>677</v>
      </c>
      <c r="C315" s="18">
        <v>0</v>
      </c>
      <c r="D315" s="18">
        <v>0</v>
      </c>
      <c r="E315" s="18">
        <v>0</v>
      </c>
      <c r="F315" s="18">
        <f t="shared" si="49"/>
        <v>0</v>
      </c>
      <c r="G315" s="19"/>
    </row>
    <row r="316" spans="1:7" x14ac:dyDescent="0.25">
      <c r="A316" s="12" t="s">
        <v>460</v>
      </c>
      <c r="B316" s="13" t="s">
        <v>461</v>
      </c>
      <c r="C316" s="14">
        <f>SUM(C317:C320)</f>
        <v>50000</v>
      </c>
      <c r="D316" s="14">
        <f>SUM(D317:D320)</f>
        <v>0</v>
      </c>
      <c r="E316" s="14">
        <f>SUM(E317:E320)</f>
        <v>42112</v>
      </c>
      <c r="F316" s="14">
        <f>SUM(F317:F320)</f>
        <v>7888</v>
      </c>
      <c r="G316" s="19">
        <f t="shared" ref="G316:G327" si="50">+C316/$D$406*100</f>
        <v>0.35232700029237995</v>
      </c>
    </row>
    <row r="317" spans="1:7" x14ac:dyDescent="0.25">
      <c r="A317" s="16" t="s">
        <v>462</v>
      </c>
      <c r="B317" s="17" t="s">
        <v>463</v>
      </c>
      <c r="C317" s="18"/>
      <c r="D317" s="18"/>
      <c r="E317" s="18"/>
      <c r="F317" s="18"/>
      <c r="G317" s="19">
        <f t="shared" si="50"/>
        <v>0</v>
      </c>
    </row>
    <row r="318" spans="1:7" x14ac:dyDescent="0.25">
      <c r="A318" s="16" t="s">
        <v>464</v>
      </c>
      <c r="B318" s="17" t="s">
        <v>465</v>
      </c>
      <c r="C318" s="18">
        <v>0</v>
      </c>
      <c r="D318" s="18">
        <v>0</v>
      </c>
      <c r="E318" s="18">
        <v>0</v>
      </c>
      <c r="F318" s="18">
        <f>C318+D318-E318</f>
        <v>0</v>
      </c>
      <c r="G318" s="19">
        <f t="shared" si="50"/>
        <v>0</v>
      </c>
    </row>
    <row r="319" spans="1:7" x14ac:dyDescent="0.25">
      <c r="A319" s="16" t="s">
        <v>466</v>
      </c>
      <c r="B319" s="17" t="s">
        <v>467</v>
      </c>
      <c r="C319" s="18"/>
      <c r="D319" s="18"/>
      <c r="E319" s="18"/>
      <c r="F319" s="18"/>
      <c r="G319" s="19">
        <f t="shared" si="50"/>
        <v>0</v>
      </c>
    </row>
    <row r="320" spans="1:7" x14ac:dyDescent="0.25">
      <c r="A320" s="16" t="s">
        <v>468</v>
      </c>
      <c r="B320" s="17" t="s">
        <v>469</v>
      </c>
      <c r="C320" s="18">
        <v>50000</v>
      </c>
      <c r="D320" s="18">
        <v>0</v>
      </c>
      <c r="E320" s="18">
        <v>42112</v>
      </c>
      <c r="F320" s="18">
        <f>C320+D320-E320</f>
        <v>7888</v>
      </c>
      <c r="G320" s="19">
        <f t="shared" si="50"/>
        <v>0.35232700029237995</v>
      </c>
    </row>
    <row r="321" spans="1:7" x14ac:dyDescent="0.25">
      <c r="A321" s="12" t="s">
        <v>470</v>
      </c>
      <c r="B321" s="13" t="s">
        <v>471</v>
      </c>
      <c r="C321" s="14">
        <f>SUM(C322:C323)</f>
        <v>0</v>
      </c>
      <c r="D321" s="14">
        <f>SUM(D322:D323)</f>
        <v>0</v>
      </c>
      <c r="E321" s="14">
        <f>SUM(E322:E323)</f>
        <v>0</v>
      </c>
      <c r="F321" s="14">
        <f>SUM(F322:F323)</f>
        <v>0</v>
      </c>
      <c r="G321" s="19">
        <f t="shared" si="50"/>
        <v>0</v>
      </c>
    </row>
    <row r="322" spans="1:7" x14ac:dyDescent="0.25">
      <c r="A322" s="16" t="s">
        <v>472</v>
      </c>
      <c r="B322" s="17" t="s">
        <v>473</v>
      </c>
      <c r="C322" s="18"/>
      <c r="D322" s="18"/>
      <c r="E322" s="18"/>
      <c r="F322" s="18"/>
      <c r="G322" s="19">
        <f t="shared" si="50"/>
        <v>0</v>
      </c>
    </row>
    <row r="323" spans="1:7" x14ac:dyDescent="0.25">
      <c r="A323" s="16" t="s">
        <v>474</v>
      </c>
      <c r="B323" s="17" t="s">
        <v>475</v>
      </c>
      <c r="C323" s="18">
        <v>0</v>
      </c>
      <c r="D323" s="18">
        <v>0</v>
      </c>
      <c r="E323" s="18">
        <v>0</v>
      </c>
      <c r="F323" s="18">
        <f>C323+D323-E323</f>
        <v>0</v>
      </c>
      <c r="G323" s="19">
        <f t="shared" si="50"/>
        <v>0</v>
      </c>
    </row>
    <row r="324" spans="1:7" x14ac:dyDescent="0.25">
      <c r="A324" s="12" t="s">
        <v>476</v>
      </c>
      <c r="B324" s="13" t="s">
        <v>477</v>
      </c>
      <c r="C324" s="14">
        <f>SUM(C325:C326)</f>
        <v>0</v>
      </c>
      <c r="D324" s="14">
        <f>SUM(D325:D326)</f>
        <v>0</v>
      </c>
      <c r="E324" s="14">
        <f>SUM(E325:E326)</f>
        <v>0</v>
      </c>
      <c r="F324" s="14">
        <f>SUM(F325:F326)</f>
        <v>0</v>
      </c>
      <c r="G324" s="19">
        <f t="shared" si="50"/>
        <v>0</v>
      </c>
    </row>
    <row r="325" spans="1:7" x14ac:dyDescent="0.25">
      <c r="A325" s="16" t="s">
        <v>478</v>
      </c>
      <c r="B325" s="17" t="s">
        <v>479</v>
      </c>
      <c r="C325" s="18"/>
      <c r="D325" s="18"/>
      <c r="E325" s="18"/>
      <c r="F325" s="18"/>
      <c r="G325" s="19">
        <f t="shared" si="50"/>
        <v>0</v>
      </c>
    </row>
    <row r="326" spans="1:7" x14ac:dyDescent="0.25">
      <c r="A326" s="16" t="s">
        <v>480</v>
      </c>
      <c r="B326" s="17" t="s">
        <v>481</v>
      </c>
      <c r="C326" s="18">
        <v>0</v>
      </c>
      <c r="D326" s="20">
        <v>0</v>
      </c>
      <c r="E326" s="20">
        <v>0</v>
      </c>
      <c r="F326" s="18">
        <f>C326+D326-E326</f>
        <v>0</v>
      </c>
      <c r="G326" s="19">
        <f t="shared" si="50"/>
        <v>0</v>
      </c>
    </row>
    <row r="327" spans="1:7" x14ac:dyDescent="0.25">
      <c r="A327" s="12" t="s">
        <v>482</v>
      </c>
      <c r="B327" s="13" t="s">
        <v>483</v>
      </c>
      <c r="C327" s="14">
        <f>SUM(C328:C343)</f>
        <v>117000</v>
      </c>
      <c r="D327" s="14">
        <f>SUM(D328:D343)</f>
        <v>500</v>
      </c>
      <c r="E327" s="14">
        <f>SUM(E328:E343)</f>
        <v>0</v>
      </c>
      <c r="F327" s="14">
        <f>SUM(F328:F343)</f>
        <v>117500</v>
      </c>
      <c r="G327" s="19">
        <f t="shared" si="50"/>
        <v>0.82444518068416905</v>
      </c>
    </row>
    <row r="328" spans="1:7" x14ac:dyDescent="0.25">
      <c r="A328" s="16" t="s">
        <v>484</v>
      </c>
      <c r="B328" s="17" t="s">
        <v>485</v>
      </c>
      <c r="C328" s="18"/>
      <c r="D328" s="18"/>
      <c r="E328" s="18"/>
      <c r="F328" s="14"/>
      <c r="G328" s="19">
        <f t="shared" ref="G328:G391" si="51">+C328/$D$406*100</f>
        <v>0</v>
      </c>
    </row>
    <row r="329" spans="1:7" x14ac:dyDescent="0.25">
      <c r="A329" s="16" t="s">
        <v>486</v>
      </c>
      <c r="B329" s="17" t="s">
        <v>487</v>
      </c>
      <c r="C329" s="18">
        <v>0</v>
      </c>
      <c r="D329" s="18">
        <v>0</v>
      </c>
      <c r="E329" s="18">
        <v>0</v>
      </c>
      <c r="F329" s="18">
        <f>C329+D329-E329</f>
        <v>0</v>
      </c>
      <c r="G329" s="19">
        <f t="shared" si="51"/>
        <v>0</v>
      </c>
    </row>
    <row r="330" spans="1:7" x14ac:dyDescent="0.25">
      <c r="A330" s="16">
        <v>5620</v>
      </c>
      <c r="B330" s="17" t="s">
        <v>698</v>
      </c>
      <c r="C330" s="18"/>
      <c r="D330" s="18"/>
      <c r="E330" s="18"/>
      <c r="F330" s="18"/>
      <c r="G330" s="19">
        <f t="shared" si="51"/>
        <v>0</v>
      </c>
    </row>
    <row r="331" spans="1:7" x14ac:dyDescent="0.25">
      <c r="A331" s="16">
        <v>5621</v>
      </c>
      <c r="B331" s="17" t="s">
        <v>699</v>
      </c>
      <c r="C331" s="18">
        <v>7200</v>
      </c>
      <c r="D331" s="18">
        <v>0</v>
      </c>
      <c r="E331" s="18">
        <v>0</v>
      </c>
      <c r="F331" s="18">
        <f t="shared" ref="F331" si="52">C331+D331-E331</f>
        <v>7200</v>
      </c>
      <c r="G331" s="19">
        <f t="shared" si="51"/>
        <v>5.0735088042102715E-2</v>
      </c>
    </row>
    <row r="332" spans="1:7" x14ac:dyDescent="0.25">
      <c r="A332" s="16">
        <v>5630</v>
      </c>
      <c r="B332" s="17" t="s">
        <v>678</v>
      </c>
      <c r="C332" s="18"/>
      <c r="D332" s="18"/>
      <c r="E332" s="18"/>
      <c r="F332" s="18"/>
      <c r="G332" s="19">
        <f t="shared" si="51"/>
        <v>0</v>
      </c>
    </row>
    <row r="333" spans="1:7" x14ac:dyDescent="0.25">
      <c r="A333" s="16">
        <v>5631</v>
      </c>
      <c r="B333" s="17" t="s">
        <v>679</v>
      </c>
      <c r="C333" s="18">
        <v>0</v>
      </c>
      <c r="D333" s="18">
        <v>0</v>
      </c>
      <c r="E333" s="18">
        <v>0</v>
      </c>
      <c r="F333" s="18">
        <f t="shared" ref="F333" si="53">C333+D333-E333</f>
        <v>0</v>
      </c>
      <c r="G333" s="19">
        <f t="shared" si="51"/>
        <v>0</v>
      </c>
    </row>
    <row r="334" spans="1:7" ht="24" x14ac:dyDescent="0.25">
      <c r="A334" s="16">
        <v>5640</v>
      </c>
      <c r="B334" s="17" t="s">
        <v>488</v>
      </c>
      <c r="C334" s="18">
        <v>0</v>
      </c>
      <c r="D334" s="18">
        <v>0</v>
      </c>
      <c r="E334" s="18">
        <v>0</v>
      </c>
      <c r="F334" s="18">
        <f>C334+D334-E334</f>
        <v>0</v>
      </c>
      <c r="G334" s="19">
        <f t="shared" si="51"/>
        <v>0</v>
      </c>
    </row>
    <row r="335" spans="1:7" ht="24" x14ac:dyDescent="0.25">
      <c r="A335" s="16">
        <v>5641</v>
      </c>
      <c r="B335" s="17" t="s">
        <v>681</v>
      </c>
      <c r="C335" s="18">
        <v>0</v>
      </c>
      <c r="D335" s="18">
        <v>0</v>
      </c>
      <c r="E335" s="18">
        <v>0</v>
      </c>
      <c r="F335" s="18">
        <f>C335+D335-E335</f>
        <v>0</v>
      </c>
      <c r="G335" s="19">
        <f t="shared" si="51"/>
        <v>0</v>
      </c>
    </row>
    <row r="336" spans="1:7" x14ac:dyDescent="0.25">
      <c r="A336" s="16">
        <v>5650</v>
      </c>
      <c r="B336" s="17" t="s">
        <v>680</v>
      </c>
      <c r="C336" s="18"/>
      <c r="D336" s="18"/>
      <c r="E336" s="18"/>
      <c r="F336" s="18"/>
      <c r="G336" s="19">
        <f t="shared" si="51"/>
        <v>0</v>
      </c>
    </row>
    <row r="337" spans="1:7" x14ac:dyDescent="0.25">
      <c r="A337" s="16">
        <v>5651</v>
      </c>
      <c r="B337" s="17" t="s">
        <v>683</v>
      </c>
      <c r="C337" s="18">
        <v>0</v>
      </c>
      <c r="D337" s="18">
        <v>0</v>
      </c>
      <c r="E337" s="18">
        <v>0</v>
      </c>
      <c r="F337" s="18">
        <f t="shared" ref="F337:F339" si="54">C337+D337-E337</f>
        <v>0</v>
      </c>
      <c r="G337" s="19">
        <f t="shared" si="51"/>
        <v>0</v>
      </c>
    </row>
    <row r="338" spans="1:7" ht="24" x14ac:dyDescent="0.25">
      <c r="A338" s="16">
        <v>5660</v>
      </c>
      <c r="B338" s="17" t="s">
        <v>682</v>
      </c>
      <c r="C338" s="18"/>
      <c r="D338" s="18"/>
      <c r="E338" s="18"/>
      <c r="F338" s="18"/>
      <c r="G338" s="19">
        <f t="shared" si="51"/>
        <v>0</v>
      </c>
    </row>
    <row r="339" spans="1:7" ht="24" x14ac:dyDescent="0.25">
      <c r="A339" s="16">
        <v>5661</v>
      </c>
      <c r="B339" s="17" t="s">
        <v>684</v>
      </c>
      <c r="C339" s="18">
        <v>0</v>
      </c>
      <c r="D339" s="18">
        <v>0</v>
      </c>
      <c r="E339" s="18">
        <v>0</v>
      </c>
      <c r="F339" s="18">
        <f t="shared" si="54"/>
        <v>0</v>
      </c>
      <c r="G339" s="19">
        <f t="shared" si="51"/>
        <v>0</v>
      </c>
    </row>
    <row r="340" spans="1:7" x14ac:dyDescent="0.25">
      <c r="A340" s="16" t="s">
        <v>489</v>
      </c>
      <c r="B340" s="17" t="s">
        <v>490</v>
      </c>
      <c r="C340" s="18"/>
      <c r="D340" s="18"/>
      <c r="E340" s="18">
        <v>0</v>
      </c>
      <c r="F340" s="18"/>
      <c r="G340" s="19">
        <f t="shared" si="51"/>
        <v>0</v>
      </c>
    </row>
    <row r="341" spans="1:7" x14ac:dyDescent="0.25">
      <c r="A341" s="16" t="s">
        <v>491</v>
      </c>
      <c r="B341" s="17" t="s">
        <v>492</v>
      </c>
      <c r="C341" s="18">
        <v>81900</v>
      </c>
      <c r="D341" s="18">
        <v>0</v>
      </c>
      <c r="E341" s="18">
        <v>0</v>
      </c>
      <c r="F341" s="18">
        <f>C341+D341-E341</f>
        <v>81900</v>
      </c>
      <c r="G341" s="19">
        <f t="shared" si="51"/>
        <v>0.57711162647891845</v>
      </c>
    </row>
    <row r="342" spans="1:7" x14ac:dyDescent="0.25">
      <c r="A342" s="16" t="s">
        <v>493</v>
      </c>
      <c r="B342" s="17" t="s">
        <v>494</v>
      </c>
      <c r="C342" s="18"/>
      <c r="D342" s="18"/>
      <c r="E342" s="18"/>
      <c r="F342" s="18"/>
      <c r="G342" s="19">
        <f t="shared" si="51"/>
        <v>0</v>
      </c>
    </row>
    <row r="343" spans="1:7" x14ac:dyDescent="0.25">
      <c r="A343" s="16" t="s">
        <v>495</v>
      </c>
      <c r="B343" s="17" t="s">
        <v>496</v>
      </c>
      <c r="C343" s="18">
        <v>27900</v>
      </c>
      <c r="D343" s="18">
        <v>500</v>
      </c>
      <c r="E343" s="18">
        <v>0</v>
      </c>
      <c r="F343" s="18">
        <f>C343+D343-E343</f>
        <v>28400</v>
      </c>
      <c r="G343" s="19">
        <f t="shared" si="51"/>
        <v>0.19659846616314802</v>
      </c>
    </row>
    <row r="344" spans="1:7" x14ac:dyDescent="0.25">
      <c r="A344" s="12" t="s">
        <v>497</v>
      </c>
      <c r="B344" s="13" t="s">
        <v>498</v>
      </c>
      <c r="C344" s="18">
        <f>SUM(C345:C346)</f>
        <v>0</v>
      </c>
      <c r="D344" s="18">
        <f>SUM(D345:D346)</f>
        <v>0</v>
      </c>
      <c r="E344" s="18">
        <f>SUM(E345:E346)</f>
        <v>0</v>
      </c>
      <c r="F344" s="18">
        <f>SUM(F345:F346)</f>
        <v>0</v>
      </c>
      <c r="G344" s="19">
        <f t="shared" si="51"/>
        <v>0</v>
      </c>
    </row>
    <row r="345" spans="1:7" x14ac:dyDescent="0.25">
      <c r="A345" s="16" t="s">
        <v>499</v>
      </c>
      <c r="B345" s="17" t="s">
        <v>500</v>
      </c>
      <c r="C345" s="18"/>
      <c r="D345" s="18"/>
      <c r="E345" s="18"/>
      <c r="F345" s="18"/>
      <c r="G345" s="19">
        <f t="shared" si="51"/>
        <v>0</v>
      </c>
    </row>
    <row r="346" spans="1:7" x14ac:dyDescent="0.25">
      <c r="A346" s="16" t="s">
        <v>501</v>
      </c>
      <c r="B346" s="17" t="s">
        <v>502</v>
      </c>
      <c r="C346" s="18">
        <v>0</v>
      </c>
      <c r="D346" s="18">
        <v>0</v>
      </c>
      <c r="E346" s="18">
        <v>0</v>
      </c>
      <c r="F346" s="18">
        <f>C346+D346-E346</f>
        <v>0</v>
      </c>
      <c r="G346" s="19">
        <f t="shared" si="51"/>
        <v>0</v>
      </c>
    </row>
    <row r="347" spans="1:7" x14ac:dyDescent="0.25">
      <c r="A347" s="12" t="s">
        <v>503</v>
      </c>
      <c r="B347" s="13" t="s">
        <v>504</v>
      </c>
      <c r="C347" s="18">
        <f>SUM(C348:C349)</f>
        <v>0</v>
      </c>
      <c r="D347" s="18">
        <f>SUM(D348:D349)</f>
        <v>0</v>
      </c>
      <c r="E347" s="18">
        <f>SUM(E348:E349)</f>
        <v>0</v>
      </c>
      <c r="F347" s="18">
        <f>SUM(F348:F349)</f>
        <v>0</v>
      </c>
      <c r="G347" s="19">
        <f t="shared" si="51"/>
        <v>0</v>
      </c>
    </row>
    <row r="348" spans="1:7" x14ac:dyDescent="0.25">
      <c r="A348" s="16" t="s">
        <v>505</v>
      </c>
      <c r="B348" s="17" t="s">
        <v>506</v>
      </c>
      <c r="C348" s="18"/>
      <c r="D348" s="18"/>
      <c r="E348" s="18"/>
      <c r="F348" s="18"/>
      <c r="G348" s="19">
        <f t="shared" si="51"/>
        <v>0</v>
      </c>
    </row>
    <row r="349" spans="1:7" x14ac:dyDescent="0.25">
      <c r="A349" s="16" t="s">
        <v>507</v>
      </c>
      <c r="B349" s="17" t="s">
        <v>508</v>
      </c>
      <c r="C349" s="18">
        <v>0</v>
      </c>
      <c r="D349" s="18">
        <v>0</v>
      </c>
      <c r="E349" s="18">
        <v>0</v>
      </c>
      <c r="F349" s="18">
        <f t="shared" ref="F349:F382" si="55">C349+D349-E349</f>
        <v>0</v>
      </c>
      <c r="G349" s="19">
        <f t="shared" si="51"/>
        <v>0</v>
      </c>
    </row>
    <row r="350" spans="1:7" x14ac:dyDescent="0.25">
      <c r="A350" s="12" t="s">
        <v>509</v>
      </c>
      <c r="B350" s="13" t="s">
        <v>510</v>
      </c>
      <c r="C350" s="21">
        <f>SUM(C351:C354)</f>
        <v>0</v>
      </c>
      <c r="D350" s="21">
        <f>SUM(D351:D354)</f>
        <v>0</v>
      </c>
      <c r="E350" s="21">
        <f>SUM(E351:E354)</f>
        <v>0</v>
      </c>
      <c r="F350" s="21">
        <f>SUM(F351:F354)</f>
        <v>0</v>
      </c>
      <c r="G350" s="19">
        <f t="shared" si="51"/>
        <v>0</v>
      </c>
    </row>
    <row r="351" spans="1:7" x14ac:dyDescent="0.25">
      <c r="A351" s="16" t="s">
        <v>511</v>
      </c>
      <c r="B351" s="17" t="s">
        <v>512</v>
      </c>
      <c r="C351" s="18"/>
      <c r="D351" s="18"/>
      <c r="E351" s="18"/>
      <c r="F351" s="18"/>
      <c r="G351" s="19">
        <f t="shared" si="51"/>
        <v>0</v>
      </c>
    </row>
    <row r="352" spans="1:7" x14ac:dyDescent="0.25">
      <c r="A352" s="16" t="s">
        <v>513</v>
      </c>
      <c r="B352" s="17" t="s">
        <v>514</v>
      </c>
      <c r="C352" s="18">
        <v>0</v>
      </c>
      <c r="D352" s="18">
        <v>0</v>
      </c>
      <c r="E352" s="18">
        <v>0</v>
      </c>
      <c r="F352" s="18">
        <f t="shared" si="55"/>
        <v>0</v>
      </c>
      <c r="G352" s="19">
        <f t="shared" si="51"/>
        <v>0</v>
      </c>
    </row>
    <row r="353" spans="1:7" x14ac:dyDescent="0.25">
      <c r="A353" s="16">
        <v>5970</v>
      </c>
      <c r="B353" s="17" t="s">
        <v>695</v>
      </c>
      <c r="C353" s="18"/>
      <c r="D353" s="18"/>
      <c r="E353" s="18"/>
      <c r="F353" s="18"/>
      <c r="G353" s="19">
        <f t="shared" si="51"/>
        <v>0</v>
      </c>
    </row>
    <row r="354" spans="1:7" x14ac:dyDescent="0.25">
      <c r="A354" s="16">
        <v>5971</v>
      </c>
      <c r="B354" s="17" t="s">
        <v>696</v>
      </c>
      <c r="C354" s="18">
        <v>0</v>
      </c>
      <c r="D354" s="18">
        <v>0</v>
      </c>
      <c r="E354" s="18">
        <v>0</v>
      </c>
      <c r="F354" s="18">
        <f t="shared" si="55"/>
        <v>0</v>
      </c>
      <c r="G354" s="19">
        <f t="shared" si="51"/>
        <v>0</v>
      </c>
    </row>
    <row r="355" spans="1:7" x14ac:dyDescent="0.25">
      <c r="A355" s="8" t="s">
        <v>515</v>
      </c>
      <c r="B355" s="9" t="s">
        <v>516</v>
      </c>
      <c r="C355" s="10">
        <f>C356+C380+C383</f>
        <v>35671896.969999999</v>
      </c>
      <c r="D355" s="10">
        <f t="shared" ref="D355:F355" si="56">D356+D380+D383</f>
        <v>2532439.2799999998</v>
      </c>
      <c r="E355" s="10">
        <f t="shared" si="56"/>
        <v>5188782.87</v>
      </c>
      <c r="F355" s="10">
        <f t="shared" si="56"/>
        <v>33015553.380000003</v>
      </c>
      <c r="G355" s="19">
        <f t="shared" si="51"/>
        <v>251.36344908357876</v>
      </c>
    </row>
    <row r="356" spans="1:7" x14ac:dyDescent="0.25">
      <c r="A356" s="12" t="s">
        <v>517</v>
      </c>
      <c r="B356" s="13" t="s">
        <v>518</v>
      </c>
      <c r="C356" s="14">
        <f>SUM(C357:C379)</f>
        <v>33171896.970000003</v>
      </c>
      <c r="D356" s="14">
        <f>SUM(D357:D379)</f>
        <v>2532439.2799999998</v>
      </c>
      <c r="E356" s="14">
        <f>SUM(E357:E379)</f>
        <v>2688782.87</v>
      </c>
      <c r="F356" s="14">
        <f>SUM(F357:F379)</f>
        <v>33015553.380000003</v>
      </c>
      <c r="G356" s="19">
        <f t="shared" si="51"/>
        <v>233.74709906895976</v>
      </c>
    </row>
    <row r="357" spans="1:7" x14ac:dyDescent="0.25">
      <c r="A357" s="16" t="s">
        <v>519</v>
      </c>
      <c r="B357" s="17" t="s">
        <v>520</v>
      </c>
      <c r="C357" s="18"/>
      <c r="D357" s="18"/>
      <c r="E357" s="18"/>
      <c r="F357" s="18">
        <f t="shared" si="55"/>
        <v>0</v>
      </c>
      <c r="G357" s="19">
        <f t="shared" si="51"/>
        <v>0</v>
      </c>
    </row>
    <row r="358" spans="1:7" x14ac:dyDescent="0.25">
      <c r="A358" s="16" t="s">
        <v>521</v>
      </c>
      <c r="B358" s="17" t="s">
        <v>522</v>
      </c>
      <c r="C358" s="18">
        <v>0</v>
      </c>
      <c r="D358" s="18">
        <v>0</v>
      </c>
      <c r="E358" s="18">
        <v>0</v>
      </c>
      <c r="F358" s="18">
        <f t="shared" si="55"/>
        <v>0</v>
      </c>
      <c r="G358" s="19">
        <f t="shared" si="51"/>
        <v>0</v>
      </c>
    </row>
    <row r="359" spans="1:7" x14ac:dyDescent="0.25">
      <c r="A359" s="16" t="s">
        <v>523</v>
      </c>
      <c r="B359" s="17" t="s">
        <v>524</v>
      </c>
      <c r="C359" s="18"/>
      <c r="D359" s="18"/>
      <c r="E359" s="18"/>
      <c r="F359" s="18">
        <f t="shared" si="55"/>
        <v>0</v>
      </c>
      <c r="G359" s="19">
        <f t="shared" si="51"/>
        <v>0</v>
      </c>
    </row>
    <row r="360" spans="1:7" x14ac:dyDescent="0.25">
      <c r="A360" s="16" t="s">
        <v>525</v>
      </c>
      <c r="B360" s="17" t="s">
        <v>526</v>
      </c>
      <c r="C360" s="18">
        <v>0</v>
      </c>
      <c r="D360" s="18">
        <v>0</v>
      </c>
      <c r="E360" s="18">
        <v>0</v>
      </c>
      <c r="F360" s="18">
        <f t="shared" si="55"/>
        <v>0</v>
      </c>
      <c r="G360" s="19">
        <f t="shared" si="51"/>
        <v>0</v>
      </c>
    </row>
    <row r="361" spans="1:7" ht="24" x14ac:dyDescent="0.25">
      <c r="A361" s="16" t="s">
        <v>527</v>
      </c>
      <c r="B361" s="17" t="s">
        <v>528</v>
      </c>
      <c r="C361" s="18">
        <v>1174471.79</v>
      </c>
      <c r="D361" s="18">
        <v>0</v>
      </c>
      <c r="E361" s="18">
        <v>0</v>
      </c>
      <c r="F361" s="18">
        <f t="shared" si="55"/>
        <v>1174471.79</v>
      </c>
      <c r="G361" s="19">
        <f t="shared" si="51"/>
        <v>8.2759624539744401</v>
      </c>
    </row>
    <row r="362" spans="1:7" ht="24" x14ac:dyDescent="0.25">
      <c r="A362" s="16" t="s">
        <v>529</v>
      </c>
      <c r="B362" s="17" t="s">
        <v>530</v>
      </c>
      <c r="C362" s="18">
        <v>0</v>
      </c>
      <c r="D362" s="18">
        <v>0</v>
      </c>
      <c r="E362" s="18">
        <v>0</v>
      </c>
      <c r="F362" s="18">
        <f t="shared" si="55"/>
        <v>0</v>
      </c>
      <c r="G362" s="19">
        <f t="shared" si="51"/>
        <v>0</v>
      </c>
    </row>
    <row r="363" spans="1:7" ht="24" x14ac:dyDescent="0.25">
      <c r="A363" s="16" t="s">
        <v>531</v>
      </c>
      <c r="B363" s="17" t="s">
        <v>532</v>
      </c>
      <c r="C363" s="18">
        <v>0</v>
      </c>
      <c r="D363" s="18">
        <v>0</v>
      </c>
      <c r="E363" s="18">
        <v>0</v>
      </c>
      <c r="F363" s="18">
        <f t="shared" si="55"/>
        <v>0</v>
      </c>
      <c r="G363" s="19">
        <f t="shared" si="51"/>
        <v>0</v>
      </c>
    </row>
    <row r="364" spans="1:7" ht="24" x14ac:dyDescent="0.25">
      <c r="A364" s="16" t="s">
        <v>533</v>
      </c>
      <c r="B364" s="17" t="s">
        <v>534</v>
      </c>
      <c r="C364" s="18">
        <v>0</v>
      </c>
      <c r="D364" s="18">
        <v>0</v>
      </c>
      <c r="E364" s="18">
        <v>0</v>
      </c>
      <c r="F364" s="18">
        <f t="shared" si="55"/>
        <v>0</v>
      </c>
      <c r="G364" s="19">
        <f t="shared" si="51"/>
        <v>0</v>
      </c>
    </row>
    <row r="365" spans="1:7" ht="24" x14ac:dyDescent="0.25">
      <c r="A365" s="16" t="s">
        <v>535</v>
      </c>
      <c r="B365" s="17" t="s">
        <v>536</v>
      </c>
      <c r="C365" s="18">
        <v>0</v>
      </c>
      <c r="D365" s="18">
        <v>0</v>
      </c>
      <c r="E365" s="18">
        <v>0</v>
      </c>
      <c r="F365" s="18">
        <f t="shared" si="55"/>
        <v>0</v>
      </c>
      <c r="G365" s="19">
        <f t="shared" si="51"/>
        <v>0</v>
      </c>
    </row>
    <row r="366" spans="1:7" ht="24" x14ac:dyDescent="0.25">
      <c r="A366" s="16" t="s">
        <v>537</v>
      </c>
      <c r="B366" s="17" t="s">
        <v>538</v>
      </c>
      <c r="C366" s="18">
        <v>0</v>
      </c>
      <c r="D366" s="18">
        <v>0</v>
      </c>
      <c r="E366" s="18">
        <v>0</v>
      </c>
      <c r="F366" s="18">
        <f t="shared" si="55"/>
        <v>0</v>
      </c>
      <c r="G366" s="19">
        <f t="shared" si="51"/>
        <v>0</v>
      </c>
    </row>
    <row r="367" spans="1:7" ht="24" x14ac:dyDescent="0.25">
      <c r="A367" s="16" t="s">
        <v>539</v>
      </c>
      <c r="B367" s="17" t="s">
        <v>540</v>
      </c>
      <c r="C367" s="18">
        <v>0</v>
      </c>
      <c r="D367" s="18">
        <v>0</v>
      </c>
      <c r="E367" s="18">
        <v>0</v>
      </c>
      <c r="F367" s="18">
        <f t="shared" si="55"/>
        <v>0</v>
      </c>
      <c r="G367" s="19">
        <f t="shared" si="51"/>
        <v>0</v>
      </c>
    </row>
    <row r="368" spans="1:7" ht="36" x14ac:dyDescent="0.25">
      <c r="A368" s="16" t="s">
        <v>541</v>
      </c>
      <c r="B368" s="17" t="s">
        <v>542</v>
      </c>
      <c r="C368" s="18"/>
      <c r="D368" s="18"/>
      <c r="E368" s="18"/>
      <c r="F368" s="18">
        <f t="shared" si="55"/>
        <v>0</v>
      </c>
      <c r="G368" s="19">
        <f t="shared" si="51"/>
        <v>0</v>
      </c>
    </row>
    <row r="369" spans="1:7" ht="36" x14ac:dyDescent="0.25">
      <c r="A369" s="16" t="s">
        <v>543</v>
      </c>
      <c r="B369" s="17" t="s">
        <v>544</v>
      </c>
      <c r="C369" s="18">
        <v>12682374.4</v>
      </c>
      <c r="D369" s="18">
        <v>0</v>
      </c>
      <c r="E369" s="18">
        <v>0</v>
      </c>
      <c r="F369" s="18">
        <f t="shared" si="55"/>
        <v>12682374.4</v>
      </c>
      <c r="G369" s="19">
        <f t="shared" si="51"/>
        <v>89.36685857873745</v>
      </c>
    </row>
    <row r="370" spans="1:7" ht="24" x14ac:dyDescent="0.25">
      <c r="A370" s="16" t="s">
        <v>545</v>
      </c>
      <c r="B370" s="17" t="s">
        <v>546</v>
      </c>
      <c r="C370" s="18"/>
      <c r="D370" s="18"/>
      <c r="E370" s="18"/>
      <c r="F370" s="18">
        <f t="shared" si="55"/>
        <v>0</v>
      </c>
      <c r="G370" s="19">
        <f t="shared" si="51"/>
        <v>0</v>
      </c>
    </row>
    <row r="371" spans="1:7" ht="24" x14ac:dyDescent="0.25">
      <c r="A371" s="16" t="s">
        <v>547</v>
      </c>
      <c r="B371" s="17" t="s">
        <v>548</v>
      </c>
      <c r="C371" s="18">
        <v>16626267.91</v>
      </c>
      <c r="D371" s="18">
        <v>2532439.2799999998</v>
      </c>
      <c r="E371" s="18">
        <v>0</v>
      </c>
      <c r="F371" s="18">
        <f t="shared" si="55"/>
        <v>19158707.190000001</v>
      </c>
      <c r="G371" s="19">
        <f t="shared" si="51"/>
        <v>117.15766197575515</v>
      </c>
    </row>
    <row r="372" spans="1:7" x14ac:dyDescent="0.25">
      <c r="A372" s="16" t="s">
        <v>549</v>
      </c>
      <c r="B372" s="17" t="s">
        <v>550</v>
      </c>
      <c r="C372" s="18"/>
      <c r="D372" s="18"/>
      <c r="E372" s="18"/>
      <c r="F372" s="18">
        <f t="shared" si="55"/>
        <v>0</v>
      </c>
      <c r="G372" s="19">
        <f t="shared" si="51"/>
        <v>0</v>
      </c>
    </row>
    <row r="373" spans="1:7" x14ac:dyDescent="0.25">
      <c r="A373" s="16" t="s">
        <v>551</v>
      </c>
      <c r="B373" s="17" t="s">
        <v>552</v>
      </c>
      <c r="C373" s="18">
        <v>2688782.87</v>
      </c>
      <c r="D373" s="18">
        <v>0</v>
      </c>
      <c r="E373" s="18">
        <v>2688782.87</v>
      </c>
      <c r="F373" s="18">
        <f t="shared" si="55"/>
        <v>0</v>
      </c>
      <c r="G373" s="19">
        <f t="shared" si="51"/>
        <v>18.946616060492726</v>
      </c>
    </row>
    <row r="374" spans="1:7" ht="24" x14ac:dyDescent="0.25">
      <c r="A374" s="16" t="s">
        <v>553</v>
      </c>
      <c r="B374" s="17" t="s">
        <v>554</v>
      </c>
      <c r="C374" s="18"/>
      <c r="D374" s="18"/>
      <c r="E374" s="18"/>
      <c r="F374" s="18">
        <f t="shared" si="55"/>
        <v>0</v>
      </c>
      <c r="G374" s="19">
        <f t="shared" si="51"/>
        <v>0</v>
      </c>
    </row>
    <row r="375" spans="1:7" ht="24" x14ac:dyDescent="0.25">
      <c r="A375" s="16" t="s">
        <v>555</v>
      </c>
      <c r="B375" s="17" t="s">
        <v>556</v>
      </c>
      <c r="C375" s="18">
        <v>0</v>
      </c>
      <c r="D375" s="18">
        <v>0</v>
      </c>
      <c r="E375" s="18">
        <v>0</v>
      </c>
      <c r="F375" s="18">
        <f t="shared" si="55"/>
        <v>0</v>
      </c>
      <c r="G375" s="19">
        <f t="shared" si="51"/>
        <v>0</v>
      </c>
    </row>
    <row r="376" spans="1:7" x14ac:dyDescent="0.25">
      <c r="A376" s="16" t="s">
        <v>557</v>
      </c>
      <c r="B376" s="17" t="s">
        <v>558</v>
      </c>
      <c r="C376" s="18"/>
      <c r="D376" s="18"/>
      <c r="E376" s="18"/>
      <c r="F376" s="18">
        <f t="shared" si="55"/>
        <v>0</v>
      </c>
      <c r="G376" s="19">
        <f t="shared" si="51"/>
        <v>0</v>
      </c>
    </row>
    <row r="377" spans="1:7" x14ac:dyDescent="0.25">
      <c r="A377" s="16" t="s">
        <v>559</v>
      </c>
      <c r="B377" s="17" t="s">
        <v>560</v>
      </c>
      <c r="C377" s="18">
        <v>0</v>
      </c>
      <c r="D377" s="18">
        <v>0</v>
      </c>
      <c r="E377" s="18">
        <v>0</v>
      </c>
      <c r="F377" s="18">
        <f t="shared" si="55"/>
        <v>0</v>
      </c>
      <c r="G377" s="19">
        <f t="shared" si="51"/>
        <v>0</v>
      </c>
    </row>
    <row r="378" spans="1:7" ht="24" x14ac:dyDescent="0.25">
      <c r="A378" s="16" t="s">
        <v>561</v>
      </c>
      <c r="B378" s="17" t="s">
        <v>562</v>
      </c>
      <c r="C378" s="18"/>
      <c r="D378" s="18"/>
      <c r="E378" s="18"/>
      <c r="F378" s="18">
        <f t="shared" si="55"/>
        <v>0</v>
      </c>
      <c r="G378" s="19">
        <f t="shared" si="51"/>
        <v>0</v>
      </c>
    </row>
    <row r="379" spans="1:7" ht="24" x14ac:dyDescent="0.25">
      <c r="A379" s="16" t="s">
        <v>563</v>
      </c>
      <c r="B379" s="17" t="s">
        <v>564</v>
      </c>
      <c r="C379" s="18">
        <v>0</v>
      </c>
      <c r="D379" s="18">
        <v>0</v>
      </c>
      <c r="E379" s="18">
        <v>0</v>
      </c>
      <c r="F379" s="18">
        <f t="shared" si="55"/>
        <v>0</v>
      </c>
      <c r="G379" s="19">
        <f t="shared" si="51"/>
        <v>0</v>
      </c>
    </row>
    <row r="380" spans="1:7" x14ac:dyDescent="0.25">
      <c r="A380" s="12" t="s">
        <v>565</v>
      </c>
      <c r="B380" s="13" t="s">
        <v>566</v>
      </c>
      <c r="C380" s="14">
        <f>SUM(C381:C382)</f>
        <v>0</v>
      </c>
      <c r="D380" s="14">
        <f>SUM(D381:D382)</f>
        <v>0</v>
      </c>
      <c r="E380" s="14">
        <f>SUM(E381:E382)</f>
        <v>0</v>
      </c>
      <c r="F380" s="14">
        <f>SUM(F381:F382)</f>
        <v>0</v>
      </c>
      <c r="G380" s="19">
        <f t="shared" si="51"/>
        <v>0</v>
      </c>
    </row>
    <row r="381" spans="1:7" x14ac:dyDescent="0.25">
      <c r="A381" s="16" t="s">
        <v>567</v>
      </c>
      <c r="B381" s="17" t="s">
        <v>520</v>
      </c>
      <c r="C381" s="18"/>
      <c r="D381" s="18"/>
      <c r="E381" s="18"/>
      <c r="F381" s="18">
        <f t="shared" si="55"/>
        <v>0</v>
      </c>
      <c r="G381" s="19">
        <f t="shared" si="51"/>
        <v>0</v>
      </c>
    </row>
    <row r="382" spans="1:7" x14ac:dyDescent="0.25">
      <c r="A382" s="16" t="s">
        <v>568</v>
      </c>
      <c r="B382" s="17" t="s">
        <v>522</v>
      </c>
      <c r="C382" s="18">
        <v>0</v>
      </c>
      <c r="D382" s="18">
        <v>0</v>
      </c>
      <c r="E382" s="18">
        <v>0</v>
      </c>
      <c r="F382" s="18">
        <f t="shared" si="55"/>
        <v>0</v>
      </c>
      <c r="G382" s="19">
        <f t="shared" si="51"/>
        <v>0</v>
      </c>
    </row>
    <row r="383" spans="1:7" x14ac:dyDescent="0.25">
      <c r="A383" s="12" t="s">
        <v>569</v>
      </c>
      <c r="B383" s="13" t="s">
        <v>570</v>
      </c>
      <c r="C383" s="14">
        <f>SUM(C384:C389)</f>
        <v>2500000</v>
      </c>
      <c r="D383" s="14">
        <f>SUM(D384:D389)</f>
        <v>0</v>
      </c>
      <c r="E383" s="14">
        <f>SUM(E384:E389)</f>
        <v>2500000</v>
      </c>
      <c r="F383" s="14">
        <f>SUM(F384:F389)</f>
        <v>0</v>
      </c>
      <c r="G383" s="19">
        <f t="shared" si="51"/>
        <v>17.616350014618998</v>
      </c>
    </row>
    <row r="384" spans="1:7" ht="36" x14ac:dyDescent="0.25">
      <c r="A384" s="16" t="s">
        <v>571</v>
      </c>
      <c r="B384" s="17" t="s">
        <v>572</v>
      </c>
      <c r="C384" s="18"/>
      <c r="D384" s="18"/>
      <c r="E384" s="18"/>
      <c r="F384" s="18">
        <f t="shared" ref="F384:F404" si="57">C384+D384-E384</f>
        <v>0</v>
      </c>
      <c r="G384" s="19">
        <f t="shared" si="51"/>
        <v>0</v>
      </c>
    </row>
    <row r="385" spans="1:7" ht="36" x14ac:dyDescent="0.25">
      <c r="A385" s="16" t="s">
        <v>573</v>
      </c>
      <c r="B385" s="17" t="s">
        <v>574</v>
      </c>
      <c r="C385" s="18">
        <v>0</v>
      </c>
      <c r="D385" s="18">
        <v>0</v>
      </c>
      <c r="E385" s="18">
        <v>0</v>
      </c>
      <c r="F385" s="18">
        <f t="shared" si="57"/>
        <v>0</v>
      </c>
      <c r="G385" s="19">
        <f t="shared" si="51"/>
        <v>0</v>
      </c>
    </row>
    <row r="386" spans="1:7" ht="24" x14ac:dyDescent="0.25">
      <c r="A386" s="16">
        <v>6320</v>
      </c>
      <c r="B386" s="17" t="s">
        <v>620</v>
      </c>
      <c r="C386" s="18"/>
      <c r="D386" s="18"/>
      <c r="E386" s="18"/>
      <c r="F386" s="18"/>
      <c r="G386" s="19">
        <f t="shared" si="51"/>
        <v>0</v>
      </c>
    </row>
    <row r="387" spans="1:7" ht="24" x14ac:dyDescent="0.25">
      <c r="A387" s="16">
        <v>6323</v>
      </c>
      <c r="B387" s="17" t="s">
        <v>697</v>
      </c>
      <c r="C387" s="18">
        <v>500000</v>
      </c>
      <c r="D387" s="18"/>
      <c r="E387" s="18">
        <v>500000</v>
      </c>
      <c r="F387" s="18">
        <f t="shared" si="57"/>
        <v>0</v>
      </c>
      <c r="G387" s="19">
        <f t="shared" si="51"/>
        <v>3.5232700029238</v>
      </c>
    </row>
    <row r="388" spans="1:7" ht="24" x14ac:dyDescent="0.25">
      <c r="A388" s="16">
        <v>6324</v>
      </c>
      <c r="B388" s="17" t="s">
        <v>621</v>
      </c>
      <c r="C388" s="18">
        <v>1500000</v>
      </c>
      <c r="D388" s="18">
        <v>0</v>
      </c>
      <c r="E388" s="18">
        <v>1500000</v>
      </c>
      <c r="F388" s="18">
        <f>C388+D388-E388</f>
        <v>0</v>
      </c>
      <c r="G388" s="19">
        <f t="shared" si="51"/>
        <v>10.5698100087714</v>
      </c>
    </row>
    <row r="389" spans="1:7" ht="24" x14ac:dyDescent="0.25">
      <c r="A389" s="16">
        <v>6326</v>
      </c>
      <c r="B389" s="17" t="s">
        <v>690</v>
      </c>
      <c r="C389" s="18">
        <v>500000</v>
      </c>
      <c r="D389" s="18">
        <v>0</v>
      </c>
      <c r="E389" s="18">
        <v>500000</v>
      </c>
      <c r="F389" s="18">
        <f>C389+D389-E389</f>
        <v>0</v>
      </c>
      <c r="G389" s="19">
        <f t="shared" si="51"/>
        <v>3.5232700029238</v>
      </c>
    </row>
    <row r="390" spans="1:7" x14ac:dyDescent="0.25">
      <c r="A390" s="8" t="s">
        <v>575</v>
      </c>
      <c r="B390" s="9" t="s">
        <v>576</v>
      </c>
      <c r="C390" s="10">
        <f>C391+C394+C397+C400+C403</f>
        <v>14960000</v>
      </c>
      <c r="D390" s="10">
        <f t="shared" ref="D390:F390" si="58">D391+D394+D397+D400+D403</f>
        <v>0</v>
      </c>
      <c r="E390" s="10">
        <f t="shared" si="58"/>
        <v>0</v>
      </c>
      <c r="F390" s="10">
        <f t="shared" si="58"/>
        <v>14960000</v>
      </c>
      <c r="G390" s="19"/>
    </row>
    <row r="391" spans="1:7" x14ac:dyDescent="0.25">
      <c r="A391" s="12" t="s">
        <v>577</v>
      </c>
      <c r="B391" s="13" t="s">
        <v>578</v>
      </c>
      <c r="C391" s="14">
        <f>SUM(C392:C393)</f>
        <v>0</v>
      </c>
      <c r="D391" s="14">
        <f>SUM(D392:D393)</f>
        <v>0</v>
      </c>
      <c r="E391" s="14">
        <f>SUM(E392:E393)</f>
        <v>0</v>
      </c>
      <c r="F391" s="14">
        <f>SUM(F392:F393)</f>
        <v>0</v>
      </c>
      <c r="G391" s="19">
        <f t="shared" si="51"/>
        <v>0</v>
      </c>
    </row>
    <row r="392" spans="1:7" ht="24" x14ac:dyDescent="0.25">
      <c r="A392" s="16" t="s">
        <v>579</v>
      </c>
      <c r="B392" s="17" t="s">
        <v>580</v>
      </c>
      <c r="C392" s="18"/>
      <c r="D392" s="18"/>
      <c r="E392" s="18"/>
      <c r="F392" s="18">
        <f t="shared" si="57"/>
        <v>0</v>
      </c>
      <c r="G392" s="19">
        <f t="shared" ref="G392:G405" si="59">+C392/$D$406*100</f>
        <v>0</v>
      </c>
    </row>
    <row r="393" spans="1:7" ht="24" x14ac:dyDescent="0.25">
      <c r="A393" s="16" t="s">
        <v>581</v>
      </c>
      <c r="B393" s="17" t="s">
        <v>582</v>
      </c>
      <c r="C393" s="18">
        <v>0</v>
      </c>
      <c r="D393" s="18">
        <v>0</v>
      </c>
      <c r="E393" s="18">
        <v>0</v>
      </c>
      <c r="F393" s="18">
        <f t="shared" si="57"/>
        <v>0</v>
      </c>
      <c r="G393" s="19">
        <f t="shared" si="59"/>
        <v>0</v>
      </c>
    </row>
    <row r="394" spans="1:7" x14ac:dyDescent="0.25">
      <c r="A394" s="12" t="s">
        <v>583</v>
      </c>
      <c r="B394" s="13" t="s">
        <v>584</v>
      </c>
      <c r="C394" s="14">
        <f>SUM(C395:C396)</f>
        <v>0</v>
      </c>
      <c r="D394" s="14">
        <f>SUM(D395:D396)</f>
        <v>0</v>
      </c>
      <c r="E394" s="14">
        <f>SUM(E395:E396)</f>
        <v>0</v>
      </c>
      <c r="F394" s="14">
        <f>SUM(F395:F396)</f>
        <v>0</v>
      </c>
      <c r="G394" s="19">
        <f t="shared" si="59"/>
        <v>0</v>
      </c>
    </row>
    <row r="395" spans="1:7" ht="24" x14ac:dyDescent="0.25">
      <c r="A395" s="16" t="s">
        <v>585</v>
      </c>
      <c r="B395" s="17" t="s">
        <v>586</v>
      </c>
      <c r="C395" s="18"/>
      <c r="D395" s="18"/>
      <c r="E395" s="18"/>
      <c r="F395" s="18">
        <f t="shared" si="57"/>
        <v>0</v>
      </c>
      <c r="G395" s="19">
        <f t="shared" si="59"/>
        <v>0</v>
      </c>
    </row>
    <row r="396" spans="1:7" ht="24" x14ac:dyDescent="0.25">
      <c r="A396" s="16" t="s">
        <v>587</v>
      </c>
      <c r="B396" s="17" t="s">
        <v>588</v>
      </c>
      <c r="C396" s="18">
        <v>0</v>
      </c>
      <c r="D396" s="18">
        <v>0</v>
      </c>
      <c r="E396" s="18">
        <v>0</v>
      </c>
      <c r="F396" s="18">
        <f t="shared" si="57"/>
        <v>0</v>
      </c>
      <c r="G396" s="19">
        <f t="shared" si="59"/>
        <v>0</v>
      </c>
    </row>
    <row r="397" spans="1:7" x14ac:dyDescent="0.25">
      <c r="A397" s="12" t="s">
        <v>589</v>
      </c>
      <c r="B397" s="13" t="s">
        <v>590</v>
      </c>
      <c r="C397" s="14">
        <f>SUM(C398:C399)</f>
        <v>0</v>
      </c>
      <c r="D397" s="14">
        <f>SUM(D398:D399)</f>
        <v>0</v>
      </c>
      <c r="E397" s="14">
        <f>SUM(E398:E399)</f>
        <v>0</v>
      </c>
      <c r="F397" s="14">
        <f>SUM(F398:F399)</f>
        <v>0</v>
      </c>
      <c r="G397" s="19">
        <f t="shared" si="59"/>
        <v>0</v>
      </c>
    </row>
    <row r="398" spans="1:7" x14ac:dyDescent="0.25">
      <c r="A398" s="16" t="s">
        <v>591</v>
      </c>
      <c r="B398" s="17" t="s">
        <v>592</v>
      </c>
      <c r="C398" s="18"/>
      <c r="D398" s="18"/>
      <c r="E398" s="18"/>
      <c r="F398" s="18">
        <f t="shared" si="57"/>
        <v>0</v>
      </c>
      <c r="G398" s="19">
        <f t="shared" si="59"/>
        <v>0</v>
      </c>
    </row>
    <row r="399" spans="1:7" x14ac:dyDescent="0.25">
      <c r="A399" s="16" t="s">
        <v>593</v>
      </c>
      <c r="B399" s="17" t="s">
        <v>594</v>
      </c>
      <c r="C399" s="18">
        <v>0</v>
      </c>
      <c r="D399" s="18">
        <v>0</v>
      </c>
      <c r="E399" s="18">
        <v>0</v>
      </c>
      <c r="F399" s="18">
        <f t="shared" si="57"/>
        <v>0</v>
      </c>
      <c r="G399" s="19">
        <f t="shared" si="59"/>
        <v>0</v>
      </c>
    </row>
    <row r="400" spans="1:7" x14ac:dyDescent="0.25">
      <c r="A400" s="12" t="s">
        <v>595</v>
      </c>
      <c r="B400" s="13" t="s">
        <v>596</v>
      </c>
      <c r="C400" s="14">
        <f>SUM(C401:C402)</f>
        <v>0</v>
      </c>
      <c r="D400" s="14">
        <f>SUM(D401:D402)</f>
        <v>0</v>
      </c>
      <c r="E400" s="14">
        <f>SUM(E401:E402)</f>
        <v>0</v>
      </c>
      <c r="F400" s="14">
        <f>SUM(F401:F402)</f>
        <v>0</v>
      </c>
      <c r="G400" s="19">
        <f t="shared" si="59"/>
        <v>0</v>
      </c>
    </row>
    <row r="401" spans="1:8" x14ac:dyDescent="0.25">
      <c r="A401" s="16" t="s">
        <v>597</v>
      </c>
      <c r="B401" s="17" t="s">
        <v>598</v>
      </c>
      <c r="C401" s="18"/>
      <c r="D401" s="18"/>
      <c r="E401" s="18"/>
      <c r="F401" s="18">
        <f t="shared" si="57"/>
        <v>0</v>
      </c>
      <c r="G401" s="19">
        <f t="shared" si="59"/>
        <v>0</v>
      </c>
    </row>
    <row r="402" spans="1:8" x14ac:dyDescent="0.25">
      <c r="A402" s="16" t="s">
        <v>599</v>
      </c>
      <c r="B402" s="17" t="s">
        <v>600</v>
      </c>
      <c r="C402" s="18">
        <v>0</v>
      </c>
      <c r="D402" s="18">
        <v>0</v>
      </c>
      <c r="E402" s="18">
        <v>0</v>
      </c>
      <c r="F402" s="18">
        <f t="shared" si="57"/>
        <v>0</v>
      </c>
      <c r="G402" s="19">
        <f t="shared" si="59"/>
        <v>0</v>
      </c>
    </row>
    <row r="403" spans="1:8" ht="24" x14ac:dyDescent="0.25">
      <c r="A403" s="12" t="s">
        <v>601</v>
      </c>
      <c r="B403" s="13" t="s">
        <v>602</v>
      </c>
      <c r="C403" s="14">
        <f>SUM(C404:C405)</f>
        <v>14960000</v>
      </c>
      <c r="D403" s="14">
        <f>SUM(D404:D405)</f>
        <v>0</v>
      </c>
      <c r="E403" s="14">
        <f>SUM(E404:E405)</f>
        <v>0</v>
      </c>
      <c r="F403" s="14">
        <f>SUM(F404:F405)</f>
        <v>14960000</v>
      </c>
      <c r="G403" s="19">
        <f t="shared" si="59"/>
        <v>105.4162384874801</v>
      </c>
    </row>
    <row r="404" spans="1:8" x14ac:dyDescent="0.25">
      <c r="A404" s="16" t="s">
        <v>603</v>
      </c>
      <c r="B404" s="17" t="s">
        <v>604</v>
      </c>
      <c r="C404" s="18"/>
      <c r="D404" s="18"/>
      <c r="E404" s="18"/>
      <c r="F404" s="18">
        <f t="shared" si="57"/>
        <v>0</v>
      </c>
      <c r="G404" s="19">
        <f t="shared" si="59"/>
        <v>0</v>
      </c>
    </row>
    <row r="405" spans="1:8" x14ac:dyDescent="0.25">
      <c r="A405" s="16" t="s">
        <v>605</v>
      </c>
      <c r="B405" s="17" t="s">
        <v>606</v>
      </c>
      <c r="C405" s="18">
        <v>14960000</v>
      </c>
      <c r="D405" s="18">
        <v>0</v>
      </c>
      <c r="E405" s="18">
        <v>0</v>
      </c>
      <c r="F405" s="18">
        <f>C405+D405-E405</f>
        <v>14960000</v>
      </c>
      <c r="G405" s="19">
        <f t="shared" si="59"/>
        <v>105.4162384874801</v>
      </c>
    </row>
    <row r="406" spans="1:8" x14ac:dyDescent="0.25">
      <c r="A406" s="24"/>
      <c r="B406" s="25" t="s">
        <v>607</v>
      </c>
      <c r="C406" s="26">
        <f>C6+C57+C152+C272+C295+C355+C390</f>
        <v>239443620.40000001</v>
      </c>
      <c r="D406" s="26">
        <f>D6+D57+D152+D272+D295+D355+D390</f>
        <v>14191361.99</v>
      </c>
      <c r="E406" s="26">
        <f>E6+E57+E152+E272+E295+E355+E390</f>
        <v>13483031.289999999</v>
      </c>
      <c r="F406" s="26">
        <f>F6+F57+F152+F272+F295+F355+F390</f>
        <v>239443620.40000001</v>
      </c>
      <c r="G406" s="27">
        <v>100</v>
      </c>
    </row>
    <row r="407" spans="1:8" x14ac:dyDescent="0.25">
      <c r="A407" s="1"/>
      <c r="B407" s="28"/>
      <c r="C407" s="29"/>
      <c r="D407" s="29"/>
      <c r="E407" s="29"/>
      <c r="F407" s="29"/>
      <c r="G407" s="1"/>
    </row>
    <row r="408" spans="1:8" x14ac:dyDescent="0.25">
      <c r="A408" s="1"/>
      <c r="B408" s="28"/>
      <c r="C408" s="29"/>
      <c r="D408" s="29"/>
      <c r="E408" s="29"/>
      <c r="F408" s="29"/>
      <c r="G408" s="1"/>
    </row>
    <row r="410" spans="1:8" x14ac:dyDescent="0.25">
      <c r="C410" s="30"/>
      <c r="D410" s="30"/>
    </row>
    <row r="411" spans="1:8" x14ac:dyDescent="0.25">
      <c r="E411" s="30"/>
    </row>
    <row r="412" spans="1:8" x14ac:dyDescent="0.25">
      <c r="C412" s="30"/>
      <c r="H412" s="30"/>
    </row>
    <row r="414" spans="1:8" x14ac:dyDescent="0.25">
      <c r="F414" s="30"/>
    </row>
  </sheetData>
  <mergeCells count="3">
    <mergeCell ref="B1:G1"/>
    <mergeCell ref="B2:G2"/>
    <mergeCell ref="B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2021-02-20T00:33:50Z</dcterms:modified>
</cp:coreProperties>
</file>