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07" i="1" l="1"/>
  <c r="F76" i="1" l="1"/>
  <c r="F405" i="1" l="1"/>
  <c r="F331" i="1" l="1"/>
  <c r="F329" i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295" i="1" l="1"/>
  <c r="E390" i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G86" i="1" l="1"/>
  <c r="G90" i="1"/>
  <c r="G109" i="1"/>
  <c r="G113" i="1"/>
  <c r="G88" i="1"/>
  <c r="G92" i="1"/>
  <c r="G111" i="1"/>
  <c r="G48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<sst xmlns="http://schemas.openxmlformats.org/spreadsheetml/2006/main" count="711" uniqueCount="705">
  <si>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</si>
  <si>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</si>
  <si>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</si>
  <si>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</si>
  <si>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</si>
  <si>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</si>
  <si>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</si>
  <si>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</si>
  <si>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</si>
  <si>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</si>
  <si>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</si>
  <si>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</si>
  <si>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</si>
  <si>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</si>
  <si>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</si>
  <si>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</si>
  <si>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</si>
  <si>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</si>
  <si>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</si>
  <si>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</si>
  <si>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</si>
  <si>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</si>
  <si>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</si>
  <si>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</si>
  <si>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</si>
  <si>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</si>
  <si>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</si>
  <si>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</si>
  <si>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</si>
  <si>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</si>
  <si>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</si>
  <si>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</si>
  <si>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</si>
  <si>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</si>
  <si>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</si>
  <si>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</si>
  <si>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</si>
  <si>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</si>
  <si>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</si>
  <si>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</si>
  <si>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</si>
  <si>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</si>
  <si>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</si>
  <si>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</si>
  <si>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</si>
  <si>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</si>
  <si>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</si>
  <si>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</si>
  <si>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</si>
  <si>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</si>
  <si>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</si>
  <si>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</si>
  <si>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</si>
  <si>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</si>
  <si>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</si>
  <si>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</si>
  <si>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</si>
  <si>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</si>
  <si>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</si>
  <si>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</si>
  <si>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</si>
  <si>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</si>
  <si>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</si>
  <si>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</si>
  <si>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</si>
  <si>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</si>
  <si>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</si>
  <si>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</si>
  <si>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</si>
  <si>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</si>
  <si>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</si>
  <si>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</si>
  <si>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</si>
  <si>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</si>
  <si>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</si>
  <si>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</si>
  <si>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</si>
  <si>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</si>
  <si>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</si>
  <si>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</si>
  <si>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</si>
  <si>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</si>
  <si>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</si>
  <si>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</si>
  <si>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</si>
  <si>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</si>
  <si>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</si>
  <si>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</si>
  <si>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</si>
  <si>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</si>
  <si>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</si>
  <si>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</si>
  <si>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</si>
  <si>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</si>
  <si>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</si>
  <si>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</si>
  <si>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</si>
  <si>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</si>
  <si>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</si>
  <si>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</si>
  <si>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</si>
  <si>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</si>
  <si>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</si>
  <si>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</si>
  <si>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</si>
  <si>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</si>
  <si>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</si>
  <si>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</si>
  <si>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</si>
  <si>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</si>
  <si>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</si>
  <si>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</si>
  <si>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</si>
  <si>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</si>
  <si>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</si>
  <si>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</si>
  <si>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</si>
  <si>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</si>
  <si>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</si>
  <si>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</si>
  <si>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</si>
  <si>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</si>
  <si>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</si>
  <si>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</si>
  <si>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</si>
  <si>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</si>
  <si>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</si>
  <si>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</si>
  <si>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</si>
  <si>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</si>
  <si>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</si>
  <si>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</si>
  <si>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</si>
  <si>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</si>
  <si>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</si>
  <si>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</si>
  <si>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</si>
  <si>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</si>
  <si>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</si>
  <si>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</si>
  <si>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</si>
  <si>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</si>
  <si>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</si>
  <si>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</si>
  <si>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</si>
  <si>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</si>
  <si>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</si>
  <si>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</si>
  <si>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</si>
  <si>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</si>
  <si>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</si>
  <si>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</si>
  <si>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</si>
  <si>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</si>
  <si>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</si>
  <si>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</si>
  <si>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</si>
  <si>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</si>
  <si>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</si>
  <si>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</si>
  <si>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</si>
  <si>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</si>
  <si>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</si>
  <si>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</si>
  <si>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</si>
  <si>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</si>
  <si>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</si>
  <si>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</si>
  <si>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</si>
  <si>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</si>
  <si>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</si>
  <si>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</si>
  <si>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</si>
  <si>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</si>
  <si>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</si>
  <si>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</si>
  <si>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</si>
  <si>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</si>
  <si>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</si>
  <si>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</si>
  <si>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</si>
  <si>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</si>
  <si>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</si>
  <si>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</si>
  <si>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</si>
  <si>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</si>
  <si>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</si>
  <si>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</si>
  <si>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</si>
  <si>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</si>
  <si>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</si>
  <si>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</si>
  <si>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</si>
  <si>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</si>
  <si>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</si>
  <si>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</si>
  <si>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</si>
  <si>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</si>
  <si>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</si>
  <si>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</si>
  <si>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</si>
  <si>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</si>
  <si>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</si>
  <si>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</si>
  <si>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</si>
  <si>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</si>
  <si>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</si>
  <si>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</si>
  <si>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</si>
  <si>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</si>
  <si>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</si>
  <si>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</si>
  <si>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</si>
  <si>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</si>
  <si>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</si>
  <si>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</si>
  <si>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</si>
  <si>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</si>
  <si>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</si>
  <si>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</si>
  <si>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</si>
  <si>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</si>
  <si>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</si>
  <si>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</si>
  <si>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</si>
  <si>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</si>
  <si>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</si>
  <si>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</si>
  <si>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</si>
  <si>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</si>
  <si>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</si>
  <si>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</si>
  <si>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</si>
  <si>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</si>
  <si>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</si>
  <si>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</si>
  <si>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</si>
  <si>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</si>
  <si>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</si>
  <si>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</si>
  <si>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</si>
  <si>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</si>
  <si>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</si>
  <si>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</si>
  <si>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</si>
  <si>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</si>
  <si>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</si>
  <si>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</si>
  <si>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</si>
  <si>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</si>
  <si>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</si>
  <si>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</si>
  <si>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</si>
  <si>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</si>
  <si>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</si>
  <si>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</si>
  <si>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</si>
  <si>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</si>
  <si>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</si>
  <si>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</si>
  <si>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</si>
  <si>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</si>
  <si>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</si>
  <si>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</si>
  <si>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</si>
  <si>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</si>
  <si>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</si>
  <si>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</si>
  <si>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</si>
  <si>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</si>
  <si>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</si>
  <si>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</si>
  <si>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</si>
  <si>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</si>
  <si>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</si>
  <si>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</si>
  <si>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</si>
  <si>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</si>
  <si>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</si>
  <si>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</si>
  <si>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</si>
  <si>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</si>
  <si>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</si>
  <si>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</si>
  <si>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</si>
  <si>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</si>
  <si>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</si>
  <si>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</si>
  <si>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</si>
  <si>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</si>
  <si>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</si>
  <si>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</si>
  <si>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</si>
  <si>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</si>
  <si>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</si>
  <si>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</si>
  <si>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</si>
  <si>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</si>
  <si>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</si>
  <si>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</si>
  <si>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</si>
  <si>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</si>
  <si>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</si>
  <si>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</si>
  <si>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</si>
  <si>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</si>
  <si>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</si>
  <si>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</si>
  <si>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</si>
  <si>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</si>
  <si>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</si>
  <si>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</si>
  <si>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</si>
  <si>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</si>
  <si>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</si>
  <si>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</si>
  <si>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</si>
  <si>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</si>
  <si>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</si>
  <si>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</si>
  <si>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</si>
  <si>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</si>
  <si>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</si>
  <si>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</si>
  <si>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</si>
  <si>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</si>
  <si>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</si>
  <si>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</si>
  <si>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</si>
  <si>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</si>
  <si>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</si>
  <si>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</si>
  <si>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</si>
  <si>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</si>
  <si>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</si>
  <si>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</si>
  <si>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</si>
  <si>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</si>
  <si>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</si>
  <si>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</si>
  <si>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</si>
  <si>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</si>
  <si>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</si>
  <si>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</si>
  <si>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</si>
  <si>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</si>
  <si>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</si>
  <si>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</si>
  <si>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</si>
  <si>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</si>
  <si>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</si>
  <si>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</si>
  <si>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</si>
  <si>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</si>
  <si>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</si>
  <si>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</si>
  <si>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</si>
  <si>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</si>
  <si>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</si>
  <si>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</si>
  <si>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</si>
  <si>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</si>
  <si>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</si>
  <si>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</si>
  <si>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</si>
  <si>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</si>
  <si>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</si>
  <si>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</si>
  <si>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</si>
  <si>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</si>
  <si>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</si>
  <si>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</si>
  <si>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</si>
  <si>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</si>
  <si>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</si>
  <si>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</si>
  <si>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</si>
  <si>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</si>
  <si>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</si>
  <si>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</si>
  <si>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</si>
  <si>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</si>
  <si>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</si>
  <si>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</si>
  <si>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</si>
  <si>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</si>
  <si>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</si>
  <si>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</si>
  <si>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</si>
  <si>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</si>
  <si>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</si>
  <si>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</si>
  <si>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</si>
  <si>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</si>
  <si>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</si>
  <si>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</si>
  <si>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</si>
  <si>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</si>
  <si>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</si>
  <si>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</si>
  <si>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</si>
  <si>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</si>
  <si>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</si>
  <si>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</si>
  <si>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</si>
  <si>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</si>
  <si>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</si>
  <si>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</si>
  <si>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</si>
  <si>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</si>
  <si>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</si>
  <si>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</si>
  <si>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</si>
  <si>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</si>
  <si>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</si>
  <si>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</si>
  <si>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</si>
  <si>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</si>
  <si>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</si>
  <si>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</si>
  <si>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</si>
  <si>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</si>
  <si>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</si>
  <si>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</si>
  <si>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</si>
  <si>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</si>
  <si>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</si>
  <si>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</si>
  <si>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</si>
  <si>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</si>
  <si>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</si>
  <si>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</si>
  <si>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</si>
  <si>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</si>
  <si>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</si>
  <si>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</si>
  <si>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</si>
  <si>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</si>
  <si>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</si>
  <si>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</si>
  <si>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</si>
  <si>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</si>
  <si>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</si>
  <si>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</si>
  <si>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</si>
  <si>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</si>
  <si>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</si>
  <si>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</si>
  <si>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</si>
  <si>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</si>
  <si>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</si>
  <si>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</si>
  <si>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</si>
  <si>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</si>
  <si>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</si>
  <si>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</si>
  <si>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</si>
  <si>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</si>
  <si>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</si>
  <si>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</si>
  <si>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</si>
  <si>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</si>
  <si>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</si>
  <si>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</si>
  <si>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</si>
  <si>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</si>
  <si>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</si>
  <si>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</si>
  <si>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</si>
  <si>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</si>
  <si>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</si>
  <si>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</si>
  <si>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</si>
  <si>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</si>
  <si>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</si>
  <si>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</si>
  <si>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</si>
  <si>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</si>
  <si>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</si>
  <si>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</si>
  <si>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</si>
  <si>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</si>
  <si>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</si>
  <si>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</si>
  <si>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</si>
  <si>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</si>
  <si>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</si>
  <si>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</si>
  <si>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</si>
  <si>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</si>
  <si>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</si>
  <si>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</si>
  <si>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</si>
  <si>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</si>
  <si>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</si>
  <si>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</si>
  <si>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</si>
  <si>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</si>
  <si>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</si>
  <si>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</si>
  <si>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</si>
  <si>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</si>
  <si>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</si>
  <si>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</si>
  <si>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</si>
  <si>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</si>
  <si>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</si>
  <si>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</si>
  <si>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</si>
  <si>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</si>
  <si>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</si>
  <si>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</si>
  <si>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</si>
  <si>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</si>
  <si>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</si>
  <si>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</si>
  <si>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</si>
  <si>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</si>
  <si>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</si>
  <si>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</si>
  <si>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</si>
  <si>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</si>
  <si>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</si>
  <si>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</si>
  <si>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</si>
  <si>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</si>
  <si>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</si>
  <si>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</si>
  <si>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</si>
  <si>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</si>
  <si>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</si>
  <si>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</si>
  <si>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</si>
  <si>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</si>
  <si>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</si>
  <si>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</si>
  <si>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</si>
  <si>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</si>
  <si>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</si>
  <si>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</si>
  <si>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</si>
  <si>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</si>
  <si>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</si>
  <si>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</si>
  <si>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</si>
  <si>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</si>
  <si>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</si>
  <si>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</si>
  <si>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</si>
  <si>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</si>
  <si>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</si>
  <si>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</si>
  <si>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</si>
  <si>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</si>
  <si>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</si>
  <si>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</si>
  <si>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</si>
  <si>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</si>
  <si>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</si>
  <si>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</si>
  <si>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</si>
  <si>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</si>
  <si>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</si>
  <si>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</si>
  <si>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</si>
  <si>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</si>
  <si>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</si>
  <si>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</si>
  <si>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</si>
  <si>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</si>
  <si>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</si>
  <si>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</si>
  <si>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</si>
  <si>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</si>
  <si>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</si>
  <si>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</si>
  <si>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</si>
  <si>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</si>
  <si>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</si>
  <si>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</si>
  <si>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</si>
  <si>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</si>
  <si>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</si>
  <si>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</si>
  <si>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</si>
  <si>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</si>
  <si>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</si>
  <si>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</si>
  <si>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</si>
  <si>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</si>
  <si>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</si>
  <si>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</si>
  <si>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</si>
  <si>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</si>
  <si>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</si>
  <si>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</si>
  <si>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</si>
  <si>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</si>
  <si>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</si>
  <si>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</si>
  <si>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</si>
  <si>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</si>
  <si>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</si>
  <si>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</si>
  <si>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</si>
  <si>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</si>
  <si>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</si>
  <si>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</si>
  <si>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</si>
  <si>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</si>
  <si>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</si>
  <si>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</si>
  <si>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</si>
  <si>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</si>
  <si>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</si>
  <si>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</si>
  <si>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</si>
  <si>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</si>
  <si>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</si>
  <si>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</si>
  <si>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</si>
  <si>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</si>
  <si>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</si>
  <si>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</si>
  <si>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</si>
  <si>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</si>
  <si>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</si>
  <si>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</si>
  <si>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</si>
  <si>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</si>
  <si>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</si>
  <si>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</si>
  <si>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</si>
  <si>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</si>
  <si>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</si>
  <si>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</si>
  <si>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</si>
  <si>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</si>
  <si>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</si>
  <si>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</si>
  <si>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</si>
  <si>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</si>
  <si>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</si>
  <si>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</si>
  <si>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</si>
  <si>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</si>
  <si>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</si>
  <si>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</si>
  <si>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</si>
  <si>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</si>
  <si>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</si>
  <si>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</si>
  <si>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</si>
  <si>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</si>
  <si>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</si>
  <si>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</si>
  <si>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</si>
  <si>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</si>
  <si>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</si>
  <si>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</si>
  <si>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</si>
  <si>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</si>
  <si>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</si>
  <si>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</si>
  <si>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</si>
  <si>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</si>
  <si>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</si>
  <si>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</si>
  <si>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</si>
  <si>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</si>
  <si>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</si>
  <si>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</si>
  <si>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</si>
  <si>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</si>
  <si>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</si>
  <si>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</si>
  <si>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</si>
  <si>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</si>
  <si>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</si>
  <si>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</si>
  <si>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</si>
  <si>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</si>
  <si>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</si>
  <si>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</si>
  <si>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</si>
  <si>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</si>
  <si>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</si>
  <si>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</si>
  <si>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</si>
  <si>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</si>
  <si>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</si>
  <si>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</si>
  <si>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</si>
  <si>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</si>
  <si>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</si>
  <si>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</si>
  <si>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</si>
  <si>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</si>
  <si>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</si>
  <si>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</si>
  <si>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</si>
  <si>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</si>
  <si>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PRESUPUESTO APROBADO 2021</t>
  </si>
  <si>
    <t>6A ADECUACION AL PRESUPUESTO DE EGRESOS PARA EL EJERCICIO FISCAL 2021</t>
  </si>
  <si>
    <t>6A ADECUACION  JUNIO AL PRESUPUESTO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</si>
</sst>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abSelected="1" workbookViewId="0">
      <selection activeCell="C409" sqref="C409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14.42578125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703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702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83083891.25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83083891.25</v>
      </c>
      <c r="G6" s="11">
        <f>+D6/$D$406*100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63897891.25</v>
      </c>
      <c r="D7" s="14">
        <f>D9+D11</f>
        <v>0</v>
      </c>
      <c r="E7" s="14">
        <f>E9+E11</f>
        <v>0</v>
      </c>
      <c r="F7" s="14">
        <f>F9+F11</f>
        <v>63897891.25</v>
      </c>
      <c r="G7" s="15">
        <f t="shared" ref="G7:G22" si="1">+C7/$D$406*100</f>
        <v>1615.0496753607633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151.65286150448009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57897891.25</v>
      </c>
      <c r="D11" s="18">
        <v>0</v>
      </c>
      <c r="E11" s="18">
        <v>0</v>
      </c>
      <c r="F11" s="18">
        <f t="shared" ref="F11:F66" si="2">C11+D11-E11</f>
        <v>57897891.25</v>
      </c>
      <c r="G11" s="19">
        <f t="shared" si="1"/>
        <v>1463.3968138562834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120000</v>
      </c>
      <c r="D13" s="14">
        <f>SUM(D14:D22)</f>
        <v>0</v>
      </c>
      <c r="E13" s="14">
        <f>SUM(E14:E22)</f>
        <v>0</v>
      </c>
      <c r="F13" s="21">
        <f t="shared" si="2"/>
        <v>120000</v>
      </c>
      <c r="G13" s="15">
        <f t="shared" si="1"/>
        <v>3.0330572300896019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120000</v>
      </c>
      <c r="D18" s="18">
        <v>0</v>
      </c>
      <c r="E18" s="18">
        <v>0</v>
      </c>
      <c r="F18" s="18">
        <f t="shared" si="2"/>
        <v>120000</v>
      </c>
      <c r="G18" s="19">
        <f t="shared" si="1"/>
        <v>3.0330572300896019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9016000</v>
      </c>
      <c r="D23" s="14">
        <f>SUM(D24:D32)</f>
        <v>0</v>
      </c>
      <c r="E23" s="14">
        <f>SUM(E24:E32)</f>
        <v>0</v>
      </c>
      <c r="F23" s="14">
        <f>SUM(F24:F34)</f>
        <v>9016000</v>
      </c>
      <c r="G23" s="14">
        <f>SUM(G24:G34)</f>
        <v>227.88369988739876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921500</v>
      </c>
      <c r="D27" s="18">
        <v>0</v>
      </c>
      <c r="E27" s="18">
        <v>0</v>
      </c>
      <c r="F27" s="18">
        <f t="shared" si="2"/>
        <v>921500</v>
      </c>
      <c r="G27" s="19">
        <f t="shared" si="3"/>
        <v>23.291351979396403</v>
      </c>
    </row>
    <row r="28" spans="1:7" x14ac:dyDescent="0.25">
      <c r="A28" s="16" t="s">
        <v>51</v>
      </c>
      <c r="B28" s="17" t="s">
        <v>52</v>
      </c>
      <c r="C28" s="18">
        <v>49800</v>
      </c>
      <c r="D28" s="18"/>
      <c r="E28" s="18">
        <v>0</v>
      </c>
      <c r="F28" s="18">
        <f t="shared" si="2"/>
        <v>49800</v>
      </c>
      <c r="G28" s="19">
        <f t="shared" si="3"/>
        <v>1.2587187504871846</v>
      </c>
    </row>
    <row r="29" spans="1:7" x14ac:dyDescent="0.25">
      <c r="A29" s="16" t="s">
        <v>53</v>
      </c>
      <c r="B29" s="17" t="s">
        <v>54</v>
      </c>
      <c r="C29" s="18">
        <v>7508100</v>
      </c>
      <c r="D29" s="18">
        <v>0</v>
      </c>
      <c r="E29" s="18">
        <v>0</v>
      </c>
      <c r="F29" s="18">
        <f t="shared" si="2"/>
        <v>7508100</v>
      </c>
      <c r="G29" s="19">
        <f t="shared" si="3"/>
        <v>189.77080824363117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221600</v>
      </c>
      <c r="D31" s="18">
        <v>0</v>
      </c>
      <c r="E31" s="18">
        <v>0</v>
      </c>
      <c r="F31" s="18">
        <f t="shared" si="2"/>
        <v>221600</v>
      </c>
      <c r="G31" s="19">
        <f t="shared" si="3"/>
        <v>5.6010456848987982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315000</v>
      </c>
      <c r="D34" s="18">
        <v>0</v>
      </c>
      <c r="E34" s="18">
        <v>0</v>
      </c>
      <c r="F34" s="18">
        <f t="shared" si="2"/>
        <v>315000</v>
      </c>
      <c r="G34" s="19">
        <f t="shared" si="3"/>
        <v>7.9617752289852044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9450000</v>
      </c>
      <c r="D36" s="14">
        <f>SUM(D37:D47)</f>
        <v>0</v>
      </c>
      <c r="E36" s="14">
        <f>SUM(E37:E47)</f>
        <v>0</v>
      </c>
      <c r="F36" s="14">
        <f>SUM(F37:F49)</f>
        <v>9450000</v>
      </c>
      <c r="G36" s="15">
        <f t="shared" ref="G36:G49" si="4">+C36/$D$406*100</f>
        <v>238.85325686955613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6697328</v>
      </c>
      <c r="D40" s="20">
        <v>0</v>
      </c>
      <c r="E40" s="20">
        <v>0</v>
      </c>
      <c r="F40" s="18">
        <f t="shared" si="2"/>
        <v>6697328</v>
      </c>
      <c r="G40" s="19">
        <f t="shared" si="4"/>
        <v>169.2781592723461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2627672</v>
      </c>
      <c r="D47" s="18">
        <v>0</v>
      </c>
      <c r="E47" s="18">
        <v>0</v>
      </c>
      <c r="F47" s="18">
        <f t="shared" si="2"/>
        <v>2627672</v>
      </c>
      <c r="G47" s="19">
        <f t="shared" si="4"/>
        <v>66.415662982533377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125000</v>
      </c>
      <c r="D49" s="18">
        <v>0</v>
      </c>
      <c r="E49" s="18">
        <v>0</v>
      </c>
      <c r="F49" s="18">
        <f t="shared" si="2"/>
        <v>125000</v>
      </c>
      <c r="G49" s="19">
        <f t="shared" si="4"/>
        <v>3.1594346146766683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15.16528615044801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15.16528615044801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C58+C73+C79+C82+C101+C114+C120+C131+C138</f>
        <v>25660994.120000001</v>
      </c>
      <c r="D57" s="10">
        <f>D58+D73+D79+D82+D101+D114+D120+D131+D138</f>
        <v>70000</v>
      </c>
      <c r="E57" s="10">
        <f>E58+E73+E79+E82+E101+E114+E120+E131+E138</f>
        <v>70000</v>
      </c>
      <c r="F57" s="10">
        <f>F58+F73+F79+F82+F101+F114+F120+F131+F138</f>
        <v>25660994.120000001</v>
      </c>
      <c r="G57" s="10">
        <f>G58+G73+G79+G82+G101+G114+G120+G131+G138</f>
        <v>595.37823396441343</v>
      </c>
    </row>
    <row r="58" spans="1:7" ht="24" x14ac:dyDescent="0.25">
      <c r="A58" s="12" t="s">
        <v>103</v>
      </c>
      <c r="B58" s="13" t="s">
        <v>104</v>
      </c>
      <c r="C58" s="14">
        <f>SUM(C59:C72)</f>
        <v>6028300</v>
      </c>
      <c r="D58" s="14">
        <f t="shared" ref="D58:G58" si="7">SUM(D59:D72)</f>
        <v>70000</v>
      </c>
      <c r="E58" s="14">
        <f t="shared" si="7"/>
        <v>0</v>
      </c>
      <c r="F58" s="14">
        <f t="shared" si="7"/>
        <v>6098300</v>
      </c>
      <c r="G58" s="14">
        <f t="shared" si="7"/>
        <v>111.99563822105856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7" x14ac:dyDescent="0.25">
      <c r="A60" s="16" t="s">
        <v>107</v>
      </c>
      <c r="B60" s="17" t="s">
        <v>108</v>
      </c>
      <c r="C60" s="18">
        <v>1850000</v>
      </c>
      <c r="D60" s="18">
        <v>0</v>
      </c>
      <c r="E60" s="18">
        <v>0</v>
      </c>
      <c r="F60" s="18">
        <f t="shared" si="2"/>
        <v>1850000</v>
      </c>
      <c r="G60" s="19">
        <f>+C60/$D$406*100</f>
        <v>46.759632297214701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802800</v>
      </c>
      <c r="D64" s="18">
        <v>60000</v>
      </c>
      <c r="E64" s="18">
        <v>0</v>
      </c>
      <c r="F64" s="18">
        <f t="shared" si="2"/>
        <v>862800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794500</v>
      </c>
      <c r="D66" s="18">
        <v>10000</v>
      </c>
      <c r="E66" s="18">
        <v>0</v>
      </c>
      <c r="F66" s="18">
        <f t="shared" si="2"/>
        <v>804500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7" x14ac:dyDescent="0.25">
      <c r="A68" s="16" t="s">
        <v>114</v>
      </c>
      <c r="B68" s="17" t="s">
        <v>115</v>
      </c>
      <c r="C68" s="18">
        <v>2280000</v>
      </c>
      <c r="D68" s="18">
        <v>0</v>
      </c>
      <c r="E68" s="18">
        <v>0</v>
      </c>
      <c r="F68" s="18">
        <f t="shared" ref="F68:F113" si="9">C68+D68-E68</f>
        <v>2280000</v>
      </c>
      <c r="G68" s="19">
        <f t="shared" si="8"/>
        <v>57.628087371702442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301000</v>
      </c>
      <c r="D70" s="18">
        <v>0</v>
      </c>
      <c r="E70" s="18">
        <v>0</v>
      </c>
      <c r="F70" s="18">
        <f t="shared" si="9"/>
        <v>301000</v>
      </c>
      <c r="G70" s="19">
        <f t="shared" si="8"/>
        <v>7.6079185521414185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SUM(C75:C78)</f>
        <v>50000</v>
      </c>
      <c r="D73" s="14">
        <f t="shared" ref="D73:F73" si="10">SUM(D75:D78)</f>
        <v>0</v>
      </c>
      <c r="E73" s="14">
        <f t="shared" si="10"/>
        <v>0</v>
      </c>
      <c r="F73" s="14">
        <f t="shared" si="10"/>
        <v>50000</v>
      </c>
      <c r="G73" s="15">
        <f t="shared" si="8"/>
        <v>1.2637738458706673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50000</v>
      </c>
      <c r="D75" s="18">
        <v>0</v>
      </c>
      <c r="E75" s="18">
        <v>0</v>
      </c>
      <c r="F75" s="18">
        <f t="shared" si="9"/>
        <v>50000</v>
      </c>
      <c r="G75" s="19">
        <f t="shared" si="8"/>
        <v>1.2637738458706673</v>
      </c>
    </row>
    <row r="76" spans="1:7" x14ac:dyDescent="0.25">
      <c r="A76" s="16">
        <v>2212</v>
      </c>
      <c r="B76" s="17" t="s">
        <v>699</v>
      </c>
      <c r="C76" s="18">
        <v>0</v>
      </c>
      <c r="D76" s="18">
        <v>0</v>
      </c>
      <c r="E76" s="18">
        <v>0</v>
      </c>
      <c r="F76" s="18">
        <f t="shared" si="9"/>
        <v>0</v>
      </c>
      <c r="G76" s="19"/>
    </row>
    <row r="77" spans="1:7" x14ac:dyDescent="0.25">
      <c r="A77" s="16">
        <v>2220</v>
      </c>
      <c r="B77" s="17" t="s">
        <v>700</v>
      </c>
      <c r="C77" s="18"/>
      <c r="D77" s="18"/>
      <c r="E77" s="18"/>
      <c r="F77" s="18"/>
      <c r="G77" s="19"/>
    </row>
    <row r="78" spans="1:7" x14ac:dyDescent="0.25">
      <c r="A78" s="16">
        <v>2221</v>
      </c>
      <c r="B78" s="17" t="s">
        <v>701</v>
      </c>
      <c r="C78" s="18">
        <v>0</v>
      </c>
      <c r="D78" s="18">
        <v>0</v>
      </c>
      <c r="E78" s="18">
        <v>0</v>
      </c>
      <c r="F78" s="18">
        <f t="shared" si="9"/>
        <v>0</v>
      </c>
      <c r="G78" s="19"/>
    </row>
    <row r="79" spans="1:7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7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7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7" ht="24" x14ac:dyDescent="0.25">
      <c r="A82" s="12" t="s">
        <v>136</v>
      </c>
      <c r="B82" s="13" t="s">
        <v>137</v>
      </c>
      <c r="C82" s="14">
        <f>SUM(C83:C100)</f>
        <v>1396552.27</v>
      </c>
      <c r="D82" s="14">
        <f>SUM(D83:D100)</f>
        <v>0</v>
      </c>
      <c r="E82" s="14">
        <f>SUM(E83:E100)</f>
        <v>40000</v>
      </c>
      <c r="F82" s="14">
        <f>SUM(F83:F100)</f>
        <v>1356552.27</v>
      </c>
      <c r="G82" s="14">
        <f>SUM(G83:G100)</f>
        <v>35.298524664346218</v>
      </c>
    </row>
    <row r="83" spans="1:7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7" x14ac:dyDescent="0.25">
      <c r="A84" s="16" t="s">
        <v>140</v>
      </c>
      <c r="B84" s="17" t="s">
        <v>141</v>
      </c>
      <c r="C84" s="18">
        <v>201500</v>
      </c>
      <c r="D84" s="18">
        <v>0</v>
      </c>
      <c r="E84" s="18">
        <v>20000</v>
      </c>
      <c r="F84" s="18">
        <f t="shared" si="9"/>
        <v>181500</v>
      </c>
      <c r="G84" s="19">
        <f>+C84/$D$406*100</f>
        <v>5.0930085988587903</v>
      </c>
    </row>
    <row r="85" spans="1:7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7" x14ac:dyDescent="0.25">
      <c r="A86" s="16">
        <v>2421</v>
      </c>
      <c r="B86" s="17" t="s">
        <v>631</v>
      </c>
      <c r="C86" s="18">
        <v>220800</v>
      </c>
      <c r="D86" s="18">
        <v>0</v>
      </c>
      <c r="E86" s="18">
        <v>20000</v>
      </c>
      <c r="F86" s="18">
        <f t="shared" si="9"/>
        <v>200800</v>
      </c>
      <c r="G86" s="19">
        <f t="shared" ref="G86:G92" si="11">+C86/$D$406*100</f>
        <v>5.5808253033648674</v>
      </c>
    </row>
    <row r="87" spans="1:7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7" x14ac:dyDescent="0.25">
      <c r="A88" s="16">
        <v>2431</v>
      </c>
      <c r="B88" s="17" t="s">
        <v>633</v>
      </c>
      <c r="C88" s="18">
        <v>109976.88</v>
      </c>
      <c r="D88" s="18">
        <v>0</v>
      </c>
      <c r="E88" s="18">
        <v>0</v>
      </c>
      <c r="F88" s="18">
        <f t="shared" si="9"/>
        <v>109976.88</v>
      </c>
      <c r="G88" s="19">
        <f t="shared" si="11"/>
        <v>2.779718091889138</v>
      </c>
    </row>
    <row r="89" spans="1:7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7" x14ac:dyDescent="0.25">
      <c r="A90" s="16">
        <v>2441</v>
      </c>
      <c r="B90" s="17" t="s">
        <v>635</v>
      </c>
      <c r="C90" s="18">
        <v>55761</v>
      </c>
      <c r="D90" s="18">
        <v>0</v>
      </c>
      <c r="E90" s="18">
        <v>0</v>
      </c>
      <c r="F90" s="18">
        <f t="shared" si="9"/>
        <v>55761</v>
      </c>
      <c r="G90" s="19">
        <f t="shared" si="11"/>
        <v>1.4093858683918858</v>
      </c>
    </row>
    <row r="91" spans="1:7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7" x14ac:dyDescent="0.25">
      <c r="A92" s="16">
        <v>2451</v>
      </c>
      <c r="B92" s="17" t="s">
        <v>637</v>
      </c>
      <c r="C92" s="18">
        <v>40000</v>
      </c>
      <c r="D92" s="18">
        <v>0</v>
      </c>
      <c r="E92" s="18">
        <v>0</v>
      </c>
      <c r="F92" s="18">
        <f t="shared" si="9"/>
        <v>40000</v>
      </c>
      <c r="G92" s="19">
        <f t="shared" si="11"/>
        <v>1.0110190766965339</v>
      </c>
    </row>
    <row r="93" spans="1:7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7" x14ac:dyDescent="0.25">
      <c r="A94" s="16" t="s">
        <v>142</v>
      </c>
      <c r="B94" s="17" t="s">
        <v>143</v>
      </c>
      <c r="C94" s="18">
        <v>262316</v>
      </c>
      <c r="D94" s="18">
        <v>0</v>
      </c>
      <c r="E94" s="18">
        <v>0</v>
      </c>
      <c r="F94" s="18">
        <f t="shared" si="9"/>
        <v>262316</v>
      </c>
      <c r="G94" s="19">
        <f t="shared" ref="G94:G100" si="12">+C94/$D$406*100</f>
        <v>6.6301620030682002</v>
      </c>
    </row>
    <row r="95" spans="1:7" x14ac:dyDescent="0.25">
      <c r="A95" s="16" t="s">
        <v>144</v>
      </c>
      <c r="B95" s="17" t="s">
        <v>145</v>
      </c>
      <c r="C95" s="18"/>
      <c r="D95" s="18"/>
      <c r="E95" s="18"/>
      <c r="F95" s="18"/>
      <c r="G95" s="19"/>
    </row>
    <row r="96" spans="1:7" x14ac:dyDescent="0.25">
      <c r="A96" s="16" t="s">
        <v>146</v>
      </c>
      <c r="B96" s="17" t="s">
        <v>147</v>
      </c>
      <c r="C96" s="18">
        <v>197995.39</v>
      </c>
      <c r="D96" s="18">
        <v>0</v>
      </c>
      <c r="E96" s="18">
        <v>0</v>
      </c>
      <c r="F96" s="18">
        <f t="shared" si="9"/>
        <v>197995.39</v>
      </c>
      <c r="G96" s="19">
        <f t="shared" si="12"/>
        <v>5.0044279096992543</v>
      </c>
    </row>
    <row r="97" spans="1:7" x14ac:dyDescent="0.25">
      <c r="A97" s="16" t="s">
        <v>148</v>
      </c>
      <c r="B97" s="17" t="s">
        <v>149</v>
      </c>
      <c r="C97" s="18"/>
      <c r="D97" s="18"/>
      <c r="E97" s="18"/>
      <c r="F97" s="18"/>
      <c r="G97" s="19"/>
    </row>
    <row r="98" spans="1:7" x14ac:dyDescent="0.25">
      <c r="A98" s="16" t="s">
        <v>150</v>
      </c>
      <c r="B98" s="17" t="s">
        <v>151</v>
      </c>
      <c r="C98" s="18">
        <v>72534</v>
      </c>
      <c r="D98" s="18">
        <v>0</v>
      </c>
      <c r="E98" s="18">
        <v>0</v>
      </c>
      <c r="F98" s="18">
        <f t="shared" si="9"/>
        <v>72534</v>
      </c>
      <c r="G98" s="19">
        <f t="shared" si="12"/>
        <v>1.8333314427276599</v>
      </c>
    </row>
    <row r="99" spans="1:7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/>
    </row>
    <row r="100" spans="1:7" ht="24" x14ac:dyDescent="0.25">
      <c r="A100" s="16" t="s">
        <v>154</v>
      </c>
      <c r="B100" s="17" t="s">
        <v>155</v>
      </c>
      <c r="C100" s="18">
        <v>235669</v>
      </c>
      <c r="D100" s="18">
        <v>0</v>
      </c>
      <c r="E100" s="18">
        <v>0</v>
      </c>
      <c r="F100" s="18">
        <f t="shared" si="9"/>
        <v>235669</v>
      </c>
      <c r="G100" s="19">
        <f t="shared" si="12"/>
        <v>5.9566463696498868</v>
      </c>
    </row>
    <row r="101" spans="1:7" ht="24" x14ac:dyDescent="0.25">
      <c r="A101" s="12" t="s">
        <v>156</v>
      </c>
      <c r="B101" s="13" t="s">
        <v>157</v>
      </c>
      <c r="C101" s="14">
        <f>SUM(C102:C113)</f>
        <v>4428569.08</v>
      </c>
      <c r="D101" s="14">
        <f t="shared" ref="D101:F101" si="13">SUM(D102:D113)</f>
        <v>0</v>
      </c>
      <c r="E101" s="14">
        <f t="shared" si="13"/>
        <v>30000</v>
      </c>
      <c r="F101" s="14">
        <f t="shared" si="13"/>
        <v>4398569.08</v>
      </c>
      <c r="G101" s="14">
        <f t="shared" ref="G101" si="14">SUM(G102:G111)</f>
        <v>109.65940263614326</v>
      </c>
    </row>
    <row r="102" spans="1:7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/>
    </row>
    <row r="103" spans="1:7" x14ac:dyDescent="0.25">
      <c r="A103" s="16" t="s">
        <v>160</v>
      </c>
      <c r="B103" s="17" t="s">
        <v>161</v>
      </c>
      <c r="C103" s="18">
        <v>55000</v>
      </c>
      <c r="D103" s="20">
        <v>0</v>
      </c>
      <c r="E103" s="20">
        <v>0</v>
      </c>
      <c r="F103" s="18">
        <f t="shared" si="9"/>
        <v>55000</v>
      </c>
      <c r="G103" s="19">
        <f t="shared" ref="G103:G113" si="15">+C103/$D$406*100</f>
        <v>1.3901512304577341</v>
      </c>
    </row>
    <row r="104" spans="1:7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/>
    </row>
    <row r="105" spans="1:7" x14ac:dyDescent="0.25">
      <c r="A105" s="16" t="s">
        <v>164</v>
      </c>
      <c r="B105" s="17" t="s">
        <v>165</v>
      </c>
      <c r="C105" s="18">
        <v>30000</v>
      </c>
      <c r="D105" s="18">
        <v>0</v>
      </c>
      <c r="E105" s="18">
        <v>30000</v>
      </c>
      <c r="F105" s="18">
        <f t="shared" si="9"/>
        <v>0</v>
      </c>
      <c r="G105" s="19">
        <f t="shared" si="15"/>
        <v>0.75826430752240048</v>
      </c>
    </row>
    <row r="106" spans="1:7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/>
    </row>
    <row r="107" spans="1:7" x14ac:dyDescent="0.25">
      <c r="A107" s="16" t="s">
        <v>168</v>
      </c>
      <c r="B107" s="17" t="s">
        <v>169</v>
      </c>
      <c r="C107" s="18">
        <v>3965000</v>
      </c>
      <c r="D107" s="18">
        <v>0</v>
      </c>
      <c r="E107" s="18">
        <v>0</v>
      </c>
      <c r="F107" s="18">
        <f t="shared" si="9"/>
        <v>3965000</v>
      </c>
      <c r="G107" s="19">
        <f t="shared" si="15"/>
        <v>100.21726597754392</v>
      </c>
    </row>
    <row r="108" spans="1:7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7" x14ac:dyDescent="0.25">
      <c r="A109" s="16">
        <v>2541</v>
      </c>
      <c r="B109" s="17" t="s">
        <v>640</v>
      </c>
      <c r="C109" s="18">
        <v>151569.07999999999</v>
      </c>
      <c r="D109" s="18">
        <v>0</v>
      </c>
      <c r="E109" s="18">
        <v>0</v>
      </c>
      <c r="F109" s="18">
        <f t="shared" si="9"/>
        <v>151569.07999999999</v>
      </c>
      <c r="G109" s="19">
        <f t="shared" si="15"/>
        <v>3.8309807829335769</v>
      </c>
    </row>
    <row r="110" spans="1:7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7" x14ac:dyDescent="0.25">
      <c r="A111" s="16">
        <v>2561</v>
      </c>
      <c r="B111" s="17" t="s">
        <v>609</v>
      </c>
      <c r="C111" s="18">
        <v>137000</v>
      </c>
      <c r="D111" s="18">
        <v>0</v>
      </c>
      <c r="E111" s="18">
        <v>0</v>
      </c>
      <c r="F111" s="18">
        <f t="shared" si="9"/>
        <v>137000</v>
      </c>
      <c r="G111" s="19">
        <f t="shared" si="15"/>
        <v>3.4627403376856289</v>
      </c>
    </row>
    <row r="112" spans="1:7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7" x14ac:dyDescent="0.25">
      <c r="A113" s="16">
        <v>2591</v>
      </c>
      <c r="B113" s="17" t="s">
        <v>642</v>
      </c>
      <c r="C113" s="18">
        <v>90000</v>
      </c>
      <c r="D113" s="18">
        <v>0</v>
      </c>
      <c r="E113" s="18">
        <v>0</v>
      </c>
      <c r="F113" s="18">
        <f t="shared" si="9"/>
        <v>90000</v>
      </c>
      <c r="G113" s="19">
        <f t="shared" si="15"/>
        <v>2.2747929225672014</v>
      </c>
    </row>
    <row r="114" spans="1:7" x14ac:dyDescent="0.25">
      <c r="A114" s="12" t="s">
        <v>170</v>
      </c>
      <c r="B114" s="13" t="s">
        <v>171</v>
      </c>
      <c r="C114" s="14">
        <f>SUM(C115:C119)</f>
        <v>12979976.859999999</v>
      </c>
      <c r="D114" s="14">
        <f>SUM(D115:D119)</f>
        <v>0</v>
      </c>
      <c r="E114" s="14">
        <f>SUM(E115:E119)</f>
        <v>0</v>
      </c>
      <c r="F114" s="14">
        <f>SUM(F115:F119)</f>
        <v>12979976.859999999</v>
      </c>
      <c r="G114" s="15">
        <f t="shared" ref="G114:G119" si="16">+C114/$D$406*100</f>
        <v>328.0751055134894</v>
      </c>
    </row>
    <row r="115" spans="1:7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6"/>
        <v>0</v>
      </c>
    </row>
    <row r="116" spans="1:7" x14ac:dyDescent="0.25">
      <c r="A116" s="16" t="s">
        <v>173</v>
      </c>
      <c r="B116" s="17" t="s">
        <v>174</v>
      </c>
      <c r="C116" s="18">
        <v>12979976.859999999</v>
      </c>
      <c r="D116" s="18">
        <v>0</v>
      </c>
      <c r="E116" s="18">
        <v>0</v>
      </c>
      <c r="F116" s="18">
        <f t="shared" ref="F116:G198" si="17">C116+D116-E116</f>
        <v>12979976.859999999</v>
      </c>
      <c r="G116" s="19">
        <f t="shared" si="16"/>
        <v>328.0751055134894</v>
      </c>
    </row>
    <row r="117" spans="1:7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7"/>
        <v>0</v>
      </c>
      <c r="G117" s="19">
        <f t="shared" si="16"/>
        <v>0</v>
      </c>
    </row>
    <row r="118" spans="1:7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6"/>
        <v>0</v>
      </c>
    </row>
    <row r="119" spans="1:7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7"/>
        <v>0</v>
      </c>
      <c r="G119" s="19">
        <f t="shared" si="16"/>
        <v>0</v>
      </c>
    </row>
    <row r="120" spans="1:7" ht="24" x14ac:dyDescent="0.25">
      <c r="A120" s="12" t="s">
        <v>181</v>
      </c>
      <c r="B120" s="13" t="s">
        <v>182</v>
      </c>
      <c r="C120" s="14">
        <f>SUM(C121:C130)</f>
        <v>131000</v>
      </c>
      <c r="D120" s="14">
        <f t="shared" ref="D120:G120" si="18">SUM(D121:D130)</f>
        <v>0</v>
      </c>
      <c r="E120" s="14">
        <f t="shared" si="18"/>
        <v>0</v>
      </c>
      <c r="F120" s="14">
        <f t="shared" si="18"/>
        <v>131000</v>
      </c>
      <c r="G120" s="14">
        <f t="shared" si="18"/>
        <v>3.3110874761811493</v>
      </c>
    </row>
    <row r="121" spans="1:7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9">+C121/$D$406*100</f>
        <v>0</v>
      </c>
    </row>
    <row r="122" spans="1:7" x14ac:dyDescent="0.25">
      <c r="A122" s="16" t="s">
        <v>185</v>
      </c>
      <c r="B122" s="17" t="s">
        <v>186</v>
      </c>
      <c r="C122" s="18">
        <v>10000</v>
      </c>
      <c r="D122" s="18">
        <v>0</v>
      </c>
      <c r="E122" s="18">
        <v>0</v>
      </c>
      <c r="F122" s="18">
        <f t="shared" si="17"/>
        <v>10000</v>
      </c>
      <c r="G122" s="19">
        <f t="shared" si="19"/>
        <v>0.25275476917413348</v>
      </c>
    </row>
    <row r="123" spans="1:7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9"/>
        <v>0</v>
      </c>
    </row>
    <row r="124" spans="1:7" x14ac:dyDescent="0.25">
      <c r="A124" s="16" t="s">
        <v>189</v>
      </c>
      <c r="B124" s="17" t="s">
        <v>190</v>
      </c>
      <c r="C124" s="18">
        <v>36500</v>
      </c>
      <c r="D124" s="18">
        <v>0</v>
      </c>
      <c r="E124" s="18">
        <v>0</v>
      </c>
      <c r="F124" s="18">
        <f t="shared" si="17"/>
        <v>36500</v>
      </c>
      <c r="G124" s="19">
        <f t="shared" si="19"/>
        <v>0.92255490748558733</v>
      </c>
    </row>
    <row r="125" spans="1:7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9"/>
        <v>0</v>
      </c>
    </row>
    <row r="126" spans="1:7" x14ac:dyDescent="0.25">
      <c r="A126" s="16" t="s">
        <v>193</v>
      </c>
      <c r="B126" s="17" t="s">
        <v>194</v>
      </c>
      <c r="C126" s="18">
        <v>84500</v>
      </c>
      <c r="D126" s="18">
        <v>0</v>
      </c>
      <c r="E126" s="18">
        <v>0</v>
      </c>
      <c r="F126" s="18">
        <f t="shared" si="17"/>
        <v>84500</v>
      </c>
      <c r="G126" s="19">
        <f t="shared" si="19"/>
        <v>2.1357777995214282</v>
      </c>
    </row>
    <row r="127" spans="1:7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9"/>
        <v>0</v>
      </c>
    </row>
    <row r="128" spans="1:7" x14ac:dyDescent="0.25">
      <c r="A128" s="16" t="s">
        <v>197</v>
      </c>
      <c r="B128" s="17" t="s">
        <v>198</v>
      </c>
      <c r="C128" s="18">
        <v>0</v>
      </c>
      <c r="D128" s="18">
        <v>0</v>
      </c>
      <c r="E128" s="18">
        <v>0</v>
      </c>
      <c r="F128" s="18">
        <f t="shared" si="17"/>
        <v>0</v>
      </c>
      <c r="G128" s="19">
        <f t="shared" si="19"/>
        <v>0</v>
      </c>
    </row>
    <row r="129" spans="1:7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9"/>
        <v>0</v>
      </c>
    </row>
    <row r="130" spans="1:7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7"/>
        <v>0</v>
      </c>
      <c r="G130" s="19">
        <f t="shared" si="19"/>
        <v>0</v>
      </c>
    </row>
    <row r="131" spans="1:7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20">SUM(D132:D137)</f>
        <v>0</v>
      </c>
      <c r="E131" s="14">
        <f t="shared" si="20"/>
        <v>0</v>
      </c>
      <c r="F131" s="14">
        <f t="shared" si="20"/>
        <v>0</v>
      </c>
      <c r="G131" s="14">
        <f t="shared" si="20"/>
        <v>0</v>
      </c>
    </row>
    <row r="132" spans="1:7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7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7"/>
        <v>0</v>
      </c>
      <c r="G133" s="19">
        <f>+C133/$D$406*100</f>
        <v>0</v>
      </c>
    </row>
    <row r="134" spans="1:7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7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7"/>
        <v>0</v>
      </c>
      <c r="G135" s="19">
        <f>+C135/$D$406*100</f>
        <v>0</v>
      </c>
    </row>
    <row r="136" spans="1:7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7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7"/>
        <v>0</v>
      </c>
      <c r="G137" s="18">
        <f t="shared" si="17"/>
        <v>0</v>
      </c>
    </row>
    <row r="138" spans="1:7" x14ac:dyDescent="0.25">
      <c r="A138" s="12" t="s">
        <v>217</v>
      </c>
      <c r="B138" s="13" t="s">
        <v>218</v>
      </c>
      <c r="C138" s="14">
        <f>SUM(C139:C151)</f>
        <v>646595.91</v>
      </c>
      <c r="D138" s="14">
        <f t="shared" ref="D138:G138" si="21">SUM(D139:D151)</f>
        <v>0</v>
      </c>
      <c r="E138" s="14">
        <f t="shared" si="21"/>
        <v>0</v>
      </c>
      <c r="F138" s="14">
        <f t="shared" si="21"/>
        <v>646595.91</v>
      </c>
      <c r="G138" s="14">
        <f t="shared" si="21"/>
        <v>5.774701607324193</v>
      </c>
    </row>
    <row r="139" spans="1:7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2">+C139/$D$406*100</f>
        <v>0</v>
      </c>
    </row>
    <row r="140" spans="1:7" x14ac:dyDescent="0.25">
      <c r="A140" s="16" t="s">
        <v>221</v>
      </c>
      <c r="B140" s="17" t="s">
        <v>222</v>
      </c>
      <c r="C140" s="18">
        <v>125000</v>
      </c>
      <c r="D140" s="18">
        <v>0</v>
      </c>
      <c r="E140" s="18">
        <v>0</v>
      </c>
      <c r="F140" s="18">
        <f t="shared" si="17"/>
        <v>125000</v>
      </c>
      <c r="G140" s="19">
        <f t="shared" si="22"/>
        <v>3.1594346146766683</v>
      </c>
    </row>
    <row r="141" spans="1:7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2"/>
        <v>0</v>
      </c>
    </row>
    <row r="142" spans="1:7" x14ac:dyDescent="0.25">
      <c r="A142" s="16" t="s">
        <v>225</v>
      </c>
      <c r="B142" s="17" t="s">
        <v>226</v>
      </c>
      <c r="C142" s="18">
        <v>61888.53</v>
      </c>
      <c r="D142" s="18">
        <v>0</v>
      </c>
      <c r="E142" s="18">
        <v>0</v>
      </c>
      <c r="F142" s="18">
        <f t="shared" si="17"/>
        <v>61888.53</v>
      </c>
      <c r="G142" s="19">
        <f t="shared" si="22"/>
        <v>1.5642621114676434</v>
      </c>
    </row>
    <row r="143" spans="1:7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2"/>
        <v>0</v>
      </c>
    </row>
    <row r="144" spans="1:7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7"/>
        <v>0</v>
      </c>
      <c r="G144" s="19">
        <f t="shared" si="22"/>
        <v>0</v>
      </c>
    </row>
    <row r="145" spans="1:7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2"/>
        <v>0</v>
      </c>
    </row>
    <row r="146" spans="1:7" ht="24" x14ac:dyDescent="0.25">
      <c r="A146" s="16">
        <v>2941</v>
      </c>
      <c r="B146" s="17" t="s">
        <v>233</v>
      </c>
      <c r="C146" s="18">
        <v>41582</v>
      </c>
      <c r="D146" s="18">
        <v>0</v>
      </c>
      <c r="E146" s="18">
        <v>0</v>
      </c>
      <c r="F146" s="18">
        <f t="shared" si="17"/>
        <v>41582</v>
      </c>
      <c r="G146" s="19">
        <f t="shared" si="22"/>
        <v>1.0510048811798818</v>
      </c>
    </row>
    <row r="147" spans="1:7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7" ht="24" x14ac:dyDescent="0.25">
      <c r="A148" s="16">
        <v>2961</v>
      </c>
      <c r="B148" s="17" t="s">
        <v>644</v>
      </c>
      <c r="C148" s="18">
        <v>375000</v>
      </c>
      <c r="D148" s="18">
        <v>0</v>
      </c>
      <c r="E148" s="18">
        <v>0</v>
      </c>
      <c r="F148" s="18">
        <f t="shared" si="17"/>
        <v>375000</v>
      </c>
      <c r="G148" s="19"/>
    </row>
    <row r="149" spans="1:7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7" ht="24" x14ac:dyDescent="0.25">
      <c r="A150" s="16">
        <v>2981</v>
      </c>
      <c r="B150" s="17" t="s">
        <v>646</v>
      </c>
      <c r="C150" s="18">
        <v>43125.38</v>
      </c>
      <c r="D150" s="18">
        <v>0</v>
      </c>
      <c r="E150" s="18">
        <v>0</v>
      </c>
      <c r="F150" s="18">
        <f t="shared" si="17"/>
        <v>43125.38</v>
      </c>
      <c r="G150" s="19"/>
    </row>
    <row r="151" spans="1:7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7" x14ac:dyDescent="0.25">
      <c r="A152" s="8" t="s">
        <v>234</v>
      </c>
      <c r="B152" s="9" t="s">
        <v>235</v>
      </c>
      <c r="C152" s="10">
        <f>C153+C169+C182+C194+C205+C224+C235+C245+C253</f>
        <v>24589415.149999999</v>
      </c>
      <c r="D152" s="10">
        <f t="shared" ref="D152:F152" si="23">D153+D169+D182+D194+D205+D224+D235+D245+D253</f>
        <v>1086404.08</v>
      </c>
      <c r="E152" s="10">
        <f t="shared" si="23"/>
        <v>244404.08000000002</v>
      </c>
      <c r="F152" s="10">
        <f t="shared" si="23"/>
        <v>25431415.149999999</v>
      </c>
      <c r="G152" s="11">
        <f>+D152/$D$406*100</f>
        <v>27.459381247023689</v>
      </c>
    </row>
    <row r="153" spans="1:7" x14ac:dyDescent="0.25">
      <c r="A153" s="12" t="s">
        <v>236</v>
      </c>
      <c r="B153" s="13" t="s">
        <v>237</v>
      </c>
      <c r="C153" s="14">
        <f>SUM(C154:C168)</f>
        <v>8300240.0099999998</v>
      </c>
      <c r="D153" s="14">
        <f t="shared" ref="D153:F153" si="24">SUM(D154:D168)</f>
        <v>0</v>
      </c>
      <c r="E153" s="14">
        <f t="shared" si="24"/>
        <v>14000</v>
      </c>
      <c r="F153" s="14">
        <f t="shared" si="24"/>
        <v>8286240.0099999998</v>
      </c>
      <c r="G153" s="15">
        <f t="shared" ref="G153:G163" si="25">+C153/$D$406*100</f>
        <v>209.79252478174573</v>
      </c>
    </row>
    <row r="154" spans="1:7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5"/>
        <v>0</v>
      </c>
    </row>
    <row r="155" spans="1:7" x14ac:dyDescent="0.25">
      <c r="A155" s="16" t="s">
        <v>240</v>
      </c>
      <c r="B155" s="17" t="s">
        <v>241</v>
      </c>
      <c r="C155" s="18">
        <v>965000</v>
      </c>
      <c r="D155" s="18">
        <v>0</v>
      </c>
      <c r="E155" s="18">
        <v>0</v>
      </c>
      <c r="F155" s="18">
        <f t="shared" si="17"/>
        <v>965000</v>
      </c>
      <c r="G155" s="19">
        <f t="shared" si="25"/>
        <v>24.390835225303881</v>
      </c>
    </row>
    <row r="156" spans="1:7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7"/>
        <v>0</v>
      </c>
      <c r="G156" s="19">
        <f t="shared" si="25"/>
        <v>0</v>
      </c>
    </row>
    <row r="157" spans="1:7" ht="24" x14ac:dyDescent="0.25">
      <c r="A157" s="16" t="s">
        <v>244</v>
      </c>
      <c r="B157" s="17" t="s">
        <v>245</v>
      </c>
      <c r="C157" s="18">
        <v>7113500</v>
      </c>
      <c r="D157" s="18">
        <v>0</v>
      </c>
      <c r="E157" s="18">
        <v>0</v>
      </c>
      <c r="F157" s="18">
        <f t="shared" si="17"/>
        <v>7113500</v>
      </c>
      <c r="G157" s="19">
        <f t="shared" si="25"/>
        <v>179.79710505201987</v>
      </c>
    </row>
    <row r="158" spans="1:7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5"/>
        <v>0</v>
      </c>
    </row>
    <row r="159" spans="1:7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3000</v>
      </c>
      <c r="F159" s="18">
        <f t="shared" si="17"/>
        <v>0</v>
      </c>
      <c r="G159" s="19">
        <f t="shared" si="25"/>
        <v>7.5826430752240048E-2</v>
      </c>
    </row>
    <row r="160" spans="1:7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5"/>
        <v>0</v>
      </c>
    </row>
    <row r="161" spans="1:7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7"/>
        <v>0</v>
      </c>
      <c r="G161" s="19">
        <f t="shared" si="25"/>
        <v>0</v>
      </c>
    </row>
    <row r="162" spans="1:7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5"/>
        <v>0</v>
      </c>
    </row>
    <row r="163" spans="1:7" x14ac:dyDescent="0.25">
      <c r="A163" s="16" t="s">
        <v>256</v>
      </c>
      <c r="B163" s="17" t="s">
        <v>257</v>
      </c>
      <c r="C163" s="18">
        <v>146000</v>
      </c>
      <c r="D163" s="18">
        <v>0</v>
      </c>
      <c r="E163" s="18">
        <v>0</v>
      </c>
      <c r="F163" s="18">
        <f t="shared" si="17"/>
        <v>146000</v>
      </c>
      <c r="G163" s="19">
        <f t="shared" si="25"/>
        <v>3.6902196299423493</v>
      </c>
    </row>
    <row r="164" spans="1:7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7" ht="24" x14ac:dyDescent="0.25">
      <c r="A165" s="16">
        <v>3171</v>
      </c>
      <c r="B165" s="17" t="s">
        <v>649</v>
      </c>
      <c r="C165" s="18">
        <v>61740.01</v>
      </c>
      <c r="D165" s="18">
        <v>0</v>
      </c>
      <c r="E165" s="18">
        <v>0</v>
      </c>
      <c r="F165" s="18">
        <f t="shared" si="17"/>
        <v>61740.01</v>
      </c>
      <c r="G165" s="19"/>
    </row>
    <row r="166" spans="1:7" x14ac:dyDescent="0.25">
      <c r="A166" s="16">
        <v>3180</v>
      </c>
      <c r="B166" s="17" t="s">
        <v>685</v>
      </c>
      <c r="C166" s="18"/>
      <c r="D166" s="18"/>
      <c r="E166" s="18"/>
      <c r="F166" s="18">
        <f t="shared" si="17"/>
        <v>0</v>
      </c>
      <c r="G166" s="19"/>
    </row>
    <row r="167" spans="1:7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11000</v>
      </c>
      <c r="F167" s="18">
        <f t="shared" si="17"/>
        <v>0</v>
      </c>
      <c r="G167" s="19"/>
    </row>
    <row r="168" spans="1:7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7"/>
        <v>0</v>
      </c>
      <c r="G168" s="19">
        <f>+C168/$D$406*100</f>
        <v>0</v>
      </c>
    </row>
    <row r="169" spans="1:7" x14ac:dyDescent="0.25">
      <c r="A169" s="12" t="s">
        <v>260</v>
      </c>
      <c r="B169" s="13" t="s">
        <v>261</v>
      </c>
      <c r="C169" s="14">
        <f>SUM(C170:C181)</f>
        <v>774800.14</v>
      </c>
      <c r="D169" s="14">
        <f t="shared" ref="D169:F169" si="26">SUM(D170:D181)</f>
        <v>0</v>
      </c>
      <c r="E169" s="14">
        <f t="shared" si="26"/>
        <v>0</v>
      </c>
      <c r="F169" s="14">
        <f t="shared" si="26"/>
        <v>774800.14</v>
      </c>
      <c r="G169" s="14">
        <f>SUM(G170:G181)</f>
        <v>8.2094784413426236</v>
      </c>
    </row>
    <row r="170" spans="1:7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7" x14ac:dyDescent="0.25">
      <c r="A171" s="16">
        <v>3221</v>
      </c>
      <c r="B171" s="31" t="s">
        <v>611</v>
      </c>
      <c r="C171" s="20">
        <v>200000</v>
      </c>
      <c r="D171" s="20">
        <v>0</v>
      </c>
      <c r="E171" s="20">
        <v>0</v>
      </c>
      <c r="F171" s="20">
        <f>C171+D171-E171</f>
        <v>200000</v>
      </c>
      <c r="G171" s="19"/>
    </row>
    <row r="172" spans="1:7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7" x14ac:dyDescent="0.25">
      <c r="A173" s="16">
        <v>3251</v>
      </c>
      <c r="B173" s="31" t="s">
        <v>613</v>
      </c>
      <c r="C173" s="20">
        <v>250000</v>
      </c>
      <c r="D173" s="20">
        <v>0</v>
      </c>
      <c r="E173" s="20">
        <v>0</v>
      </c>
      <c r="F173" s="20">
        <f>C173+D173-E173</f>
        <v>250000</v>
      </c>
      <c r="G173" s="19"/>
    </row>
    <row r="174" spans="1:7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7">+C174/$D$406*100</f>
        <v>0</v>
      </c>
    </row>
    <row r="175" spans="1:7" ht="24" x14ac:dyDescent="0.25">
      <c r="A175" s="16" t="s">
        <v>264</v>
      </c>
      <c r="B175" s="17" t="s">
        <v>265</v>
      </c>
      <c r="C175" s="18">
        <v>324800.14</v>
      </c>
      <c r="D175" s="18">
        <v>0</v>
      </c>
      <c r="E175" s="18">
        <v>0</v>
      </c>
      <c r="F175" s="18">
        <f t="shared" si="17"/>
        <v>324800.14</v>
      </c>
      <c r="G175" s="19">
        <f t="shared" si="27"/>
        <v>8.2094784413426236</v>
      </c>
    </row>
    <row r="176" spans="1:7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7"/>
        <v>0</v>
      </c>
    </row>
    <row r="177" spans="1:7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7"/>
        <v>0</v>
      </c>
      <c r="G177" s="19">
        <f t="shared" si="27"/>
        <v>0</v>
      </c>
    </row>
    <row r="178" spans="1:7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7"/>
        <v>0</v>
      </c>
    </row>
    <row r="179" spans="1:7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7"/>
        <v>0</v>
      </c>
      <c r="G179" s="19">
        <f t="shared" si="27"/>
        <v>0</v>
      </c>
    </row>
    <row r="180" spans="1:7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7"/>
        <v>0</v>
      </c>
      <c r="G180" s="19">
        <f t="shared" si="27"/>
        <v>0</v>
      </c>
    </row>
    <row r="181" spans="1:7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7"/>
        <v>0</v>
      </c>
      <c r="G181" s="19">
        <f t="shared" si="27"/>
        <v>0</v>
      </c>
    </row>
    <row r="182" spans="1:7" ht="24" x14ac:dyDescent="0.25">
      <c r="A182" s="12" t="s">
        <v>278</v>
      </c>
      <c r="B182" s="13" t="s">
        <v>279</v>
      </c>
      <c r="C182" s="14">
        <f>SUM(C183:C193)</f>
        <v>55000</v>
      </c>
      <c r="D182" s="14">
        <f t="shared" ref="D182:F182" si="28">SUM(D183:D193)</f>
        <v>0</v>
      </c>
      <c r="E182" s="14">
        <f t="shared" si="28"/>
        <v>0</v>
      </c>
      <c r="F182" s="14">
        <f t="shared" si="28"/>
        <v>55000</v>
      </c>
      <c r="G182" s="15">
        <f t="shared" si="27"/>
        <v>1.3901512304577341</v>
      </c>
    </row>
    <row r="183" spans="1:7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7"/>
        <v>0</v>
      </c>
    </row>
    <row r="184" spans="1:7" ht="24" x14ac:dyDescent="0.25">
      <c r="A184" s="16" t="s">
        <v>282</v>
      </c>
      <c r="B184" s="17" t="s">
        <v>283</v>
      </c>
      <c r="C184" s="18">
        <v>55000</v>
      </c>
      <c r="D184" s="18">
        <v>0</v>
      </c>
      <c r="E184" s="18">
        <v>0</v>
      </c>
      <c r="F184" s="18">
        <f t="shared" si="17"/>
        <v>55000</v>
      </c>
      <c r="G184" s="19">
        <f t="shared" si="27"/>
        <v>1.3901512304577341</v>
      </c>
    </row>
    <row r="185" spans="1:7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7" ht="24" x14ac:dyDescent="0.25">
      <c r="A186" s="16">
        <v>3321</v>
      </c>
      <c r="B186" s="17" t="s">
        <v>651</v>
      </c>
      <c r="C186" s="18">
        <v>0</v>
      </c>
      <c r="D186" s="18">
        <v>0</v>
      </c>
      <c r="E186" s="18">
        <v>0</v>
      </c>
      <c r="F186" s="18">
        <f t="shared" si="17"/>
        <v>0</v>
      </c>
      <c r="G186" s="19"/>
    </row>
    <row r="187" spans="1:7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7"/>
        <v>0</v>
      </c>
      <c r="G187" s="19"/>
    </row>
    <row r="188" spans="1:7" ht="24" x14ac:dyDescent="0.25">
      <c r="A188" s="16">
        <v>3331</v>
      </c>
      <c r="B188" s="17" t="s">
        <v>653</v>
      </c>
      <c r="C188" s="18">
        <v>0</v>
      </c>
      <c r="D188" s="18">
        <v>0</v>
      </c>
      <c r="E188" s="18">
        <v>0</v>
      </c>
      <c r="F188" s="18">
        <f t="shared" si="17"/>
        <v>0</v>
      </c>
      <c r="G188" s="19"/>
    </row>
    <row r="189" spans="1:7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7"/>
        <v>0</v>
      </c>
      <c r="G189" s="19"/>
    </row>
    <row r="190" spans="1:7" x14ac:dyDescent="0.25">
      <c r="A190" s="16">
        <v>3340</v>
      </c>
      <c r="B190" s="17" t="s">
        <v>614</v>
      </c>
      <c r="C190" s="18"/>
      <c r="D190" s="18"/>
      <c r="E190" s="18"/>
      <c r="F190" s="18">
        <f t="shared" si="17"/>
        <v>0</v>
      </c>
      <c r="G190" s="19"/>
    </row>
    <row r="191" spans="1:7" x14ac:dyDescent="0.25">
      <c r="A191" s="16">
        <v>3341</v>
      </c>
      <c r="B191" s="17" t="s">
        <v>615</v>
      </c>
      <c r="C191" s="18">
        <v>0</v>
      </c>
      <c r="D191" s="18">
        <v>0</v>
      </c>
      <c r="E191" s="18">
        <v>0</v>
      </c>
      <c r="F191" s="18">
        <f t="shared" si="17"/>
        <v>0</v>
      </c>
      <c r="G191" s="19"/>
    </row>
    <row r="192" spans="1:7" x14ac:dyDescent="0.25">
      <c r="A192" s="16">
        <v>3370</v>
      </c>
      <c r="B192" s="17" t="s">
        <v>654</v>
      </c>
      <c r="C192" s="18"/>
      <c r="D192" s="20"/>
      <c r="E192" s="20"/>
      <c r="F192" s="18">
        <f t="shared" si="17"/>
        <v>0</v>
      </c>
      <c r="G192" s="19">
        <f t="shared" ref="G192:G200" si="29">+C192/$D$406*100</f>
        <v>0</v>
      </c>
    </row>
    <row r="193" spans="1:7" x14ac:dyDescent="0.25">
      <c r="A193" s="16">
        <v>3371</v>
      </c>
      <c r="B193" s="17" t="s">
        <v>655</v>
      </c>
      <c r="C193" s="18">
        <v>0</v>
      </c>
      <c r="D193" s="18">
        <v>0</v>
      </c>
      <c r="E193" s="18">
        <v>0</v>
      </c>
      <c r="F193" s="18">
        <f t="shared" si="17"/>
        <v>0</v>
      </c>
      <c r="G193" s="19">
        <f t="shared" si="29"/>
        <v>0</v>
      </c>
    </row>
    <row r="194" spans="1:7" x14ac:dyDescent="0.25">
      <c r="A194" s="12" t="s">
        <v>284</v>
      </c>
      <c r="B194" s="13" t="s">
        <v>285</v>
      </c>
      <c r="C194" s="14">
        <f>SUM(C195:C204)</f>
        <v>30000</v>
      </c>
      <c r="D194" s="14">
        <f t="shared" ref="D194:F194" si="30">SUM(D195:D204)</f>
        <v>0</v>
      </c>
      <c r="E194" s="14">
        <f t="shared" si="30"/>
        <v>0</v>
      </c>
      <c r="F194" s="14">
        <f t="shared" si="30"/>
        <v>30000</v>
      </c>
      <c r="G194" s="15">
        <f t="shared" si="29"/>
        <v>0.75826430752240048</v>
      </c>
    </row>
    <row r="195" spans="1:7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9"/>
        <v>0</v>
      </c>
    </row>
    <row r="196" spans="1:7" x14ac:dyDescent="0.25">
      <c r="A196" s="16" t="s">
        <v>288</v>
      </c>
      <c r="B196" s="17" t="s">
        <v>289</v>
      </c>
      <c r="C196" s="18">
        <v>30000</v>
      </c>
      <c r="D196" s="18">
        <v>0</v>
      </c>
      <c r="E196" s="18">
        <v>0</v>
      </c>
      <c r="F196" s="18">
        <f t="shared" si="17"/>
        <v>30000</v>
      </c>
      <c r="G196" s="19">
        <f t="shared" si="29"/>
        <v>0.75826430752240048</v>
      </c>
    </row>
    <row r="197" spans="1:7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7"/>
        <v>0</v>
      </c>
      <c r="G197" s="19">
        <f t="shared" si="29"/>
        <v>0</v>
      </c>
    </row>
    <row r="198" spans="1:7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7"/>
        <v>0</v>
      </c>
      <c r="G198" s="19">
        <f t="shared" si="29"/>
        <v>0</v>
      </c>
    </row>
    <row r="199" spans="1:7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9"/>
        <v>0</v>
      </c>
    </row>
    <row r="200" spans="1:7" x14ac:dyDescent="0.25">
      <c r="A200" s="16">
        <v>3451</v>
      </c>
      <c r="B200" s="17" t="s">
        <v>657</v>
      </c>
      <c r="C200" s="18">
        <v>0</v>
      </c>
      <c r="D200" s="20">
        <v>0</v>
      </c>
      <c r="E200" s="20">
        <v>0</v>
      </c>
      <c r="F200" s="18">
        <f>C200+D200-E200</f>
        <v>0</v>
      </c>
      <c r="G200" s="19">
        <f t="shared" si="29"/>
        <v>0</v>
      </c>
    </row>
    <row r="201" spans="1:7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7" x14ac:dyDescent="0.25">
      <c r="A202" s="16">
        <v>3471</v>
      </c>
      <c r="B202" s="17" t="s">
        <v>617</v>
      </c>
      <c r="C202" s="18">
        <v>0</v>
      </c>
      <c r="D202" s="20">
        <v>0</v>
      </c>
      <c r="E202" s="20">
        <v>0</v>
      </c>
      <c r="F202" s="18">
        <f>C202+D202-E202</f>
        <v>0</v>
      </c>
      <c r="G202" s="19"/>
    </row>
    <row r="203" spans="1:7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1">+C203/$D$406*100</f>
        <v>0</v>
      </c>
    </row>
    <row r="204" spans="1:7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2">C204+D204-E204</f>
        <v>0</v>
      </c>
      <c r="G204" s="19">
        <f t="shared" si="31"/>
        <v>0</v>
      </c>
    </row>
    <row r="205" spans="1:7" ht="24" x14ac:dyDescent="0.25">
      <c r="A205" s="12" t="s">
        <v>298</v>
      </c>
      <c r="B205" s="13" t="s">
        <v>299</v>
      </c>
      <c r="C205" s="14">
        <f>SUM(C206:C223)</f>
        <v>1871352</v>
      </c>
      <c r="D205" s="14">
        <f t="shared" ref="D205:F205" si="33">SUM(D206:D223)</f>
        <v>130404.08</v>
      </c>
      <c r="E205" s="14">
        <f t="shared" si="33"/>
        <v>155404.08000000002</v>
      </c>
      <c r="F205" s="14">
        <f t="shared" si="33"/>
        <v>1846352</v>
      </c>
      <c r="G205" s="15">
        <f t="shared" si="31"/>
        <v>47.299314280355304</v>
      </c>
    </row>
    <row r="206" spans="1:7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1"/>
        <v>0</v>
      </c>
    </row>
    <row r="207" spans="1:7" x14ac:dyDescent="0.25">
      <c r="A207" s="16" t="s">
        <v>302</v>
      </c>
      <c r="B207" s="17" t="s">
        <v>303</v>
      </c>
      <c r="C207" s="18">
        <v>411352</v>
      </c>
      <c r="D207" s="18">
        <v>0</v>
      </c>
      <c r="E207" s="18">
        <v>0</v>
      </c>
      <c r="F207" s="18">
        <f t="shared" si="32"/>
        <v>411352</v>
      </c>
      <c r="G207" s="19">
        <f t="shared" si="31"/>
        <v>10.397117980931817</v>
      </c>
    </row>
    <row r="208" spans="1:7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1"/>
        <v>0</v>
      </c>
    </row>
    <row r="209" spans="1:7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2"/>
        <v>0</v>
      </c>
      <c r="G209" s="19">
        <f t="shared" si="31"/>
        <v>0</v>
      </c>
    </row>
    <row r="210" spans="1:7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1"/>
        <v>0</v>
      </c>
    </row>
    <row r="211" spans="1:7" ht="24" x14ac:dyDescent="0.25">
      <c r="A211" s="16" t="s">
        <v>310</v>
      </c>
      <c r="B211" s="17" t="s">
        <v>311</v>
      </c>
      <c r="C211" s="18">
        <v>50000</v>
      </c>
      <c r="D211" s="20">
        <v>0</v>
      </c>
      <c r="E211" s="20">
        <v>0</v>
      </c>
      <c r="F211" s="18">
        <f t="shared" si="32"/>
        <v>50000</v>
      </c>
      <c r="G211" s="19">
        <f t="shared" si="31"/>
        <v>1.2637738458706673</v>
      </c>
    </row>
    <row r="212" spans="1:7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1"/>
        <v>0</v>
      </c>
    </row>
    <row r="213" spans="1:7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2"/>
        <v>0</v>
      </c>
      <c r="G213" s="19">
        <f t="shared" si="31"/>
        <v>0</v>
      </c>
    </row>
    <row r="214" spans="1:7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1"/>
        <v>0</v>
      </c>
    </row>
    <row r="215" spans="1:7" ht="24" x14ac:dyDescent="0.25">
      <c r="A215" s="16" t="s">
        <v>318</v>
      </c>
      <c r="B215" s="17" t="s">
        <v>319</v>
      </c>
      <c r="C215" s="18">
        <v>1250000</v>
      </c>
      <c r="D215" s="18">
        <v>130404.08</v>
      </c>
      <c r="E215" s="18">
        <v>0</v>
      </c>
      <c r="F215" s="18">
        <f t="shared" si="32"/>
        <v>1380404.08</v>
      </c>
      <c r="G215" s="19">
        <f t="shared" si="31"/>
        <v>31.594346146766689</v>
      </c>
    </row>
    <row r="216" spans="1:7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1"/>
        <v>0</v>
      </c>
    </row>
    <row r="217" spans="1:7" ht="24" x14ac:dyDescent="0.25">
      <c r="A217" s="16" t="s">
        <v>322</v>
      </c>
      <c r="B217" s="17" t="s">
        <v>323</v>
      </c>
      <c r="C217" s="18">
        <v>0</v>
      </c>
      <c r="D217" s="18">
        <v>0</v>
      </c>
      <c r="E217" s="18">
        <v>0</v>
      </c>
      <c r="F217" s="18">
        <f t="shared" si="32"/>
        <v>0</v>
      </c>
      <c r="G217" s="19">
        <f t="shared" si="31"/>
        <v>0</v>
      </c>
    </row>
    <row r="218" spans="1:7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1"/>
        <v>0</v>
      </c>
    </row>
    <row r="219" spans="1:7" ht="24" x14ac:dyDescent="0.25">
      <c r="A219" s="16" t="s">
        <v>326</v>
      </c>
      <c r="B219" s="17" t="s">
        <v>327</v>
      </c>
      <c r="C219" s="18">
        <v>120000</v>
      </c>
      <c r="D219" s="18">
        <v>0</v>
      </c>
      <c r="E219" s="18">
        <v>115404.08</v>
      </c>
      <c r="F219" s="18">
        <f t="shared" si="32"/>
        <v>4595.9199999999983</v>
      </c>
      <c r="G219" s="19">
        <f t="shared" si="31"/>
        <v>3.0330572300896019</v>
      </c>
    </row>
    <row r="220" spans="1:7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1"/>
        <v>0</v>
      </c>
    </row>
    <row r="221" spans="1:7" x14ac:dyDescent="0.25">
      <c r="A221" s="16" t="s">
        <v>330</v>
      </c>
      <c r="B221" s="17" t="s">
        <v>331</v>
      </c>
      <c r="C221" s="18">
        <v>15000</v>
      </c>
      <c r="D221" s="18">
        <v>0</v>
      </c>
      <c r="E221" s="18">
        <v>15000</v>
      </c>
      <c r="F221" s="18">
        <f t="shared" si="32"/>
        <v>0</v>
      </c>
      <c r="G221" s="19">
        <f t="shared" si="31"/>
        <v>0.37913215376120024</v>
      </c>
    </row>
    <row r="222" spans="1:7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1"/>
        <v>0</v>
      </c>
    </row>
    <row r="223" spans="1:7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25000</v>
      </c>
      <c r="F223" s="18">
        <f t="shared" si="32"/>
        <v>0</v>
      </c>
      <c r="G223" s="19">
        <f t="shared" si="31"/>
        <v>0.63188692293533366</v>
      </c>
    </row>
    <row r="224" spans="1:7" x14ac:dyDescent="0.25">
      <c r="A224" s="12" t="s">
        <v>336</v>
      </c>
      <c r="B224" s="13" t="s">
        <v>337</v>
      </c>
      <c r="C224" s="14">
        <f>SUM(C225:C234)</f>
        <v>950000</v>
      </c>
      <c r="D224" s="14">
        <f t="shared" ref="D224:F224" si="34">SUM(D225:D234)</f>
        <v>0</v>
      </c>
      <c r="E224" s="14">
        <f t="shared" si="34"/>
        <v>0</v>
      </c>
      <c r="F224" s="14">
        <f t="shared" si="34"/>
        <v>950000</v>
      </c>
      <c r="G224" s="15">
        <f t="shared" si="31"/>
        <v>24.01170307154268</v>
      </c>
    </row>
    <row r="225" spans="1:7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1"/>
        <v>0</v>
      </c>
    </row>
    <row r="226" spans="1:7" ht="36" x14ac:dyDescent="0.25">
      <c r="A226" s="16" t="s">
        <v>340</v>
      </c>
      <c r="B226" s="17" t="s">
        <v>341</v>
      </c>
      <c r="C226" s="18">
        <v>340000</v>
      </c>
      <c r="D226" s="18">
        <v>0</v>
      </c>
      <c r="E226" s="18">
        <v>0</v>
      </c>
      <c r="F226" s="18">
        <f t="shared" si="32"/>
        <v>340000</v>
      </c>
      <c r="G226" s="19">
        <f t="shared" si="31"/>
        <v>8.5936621519205385</v>
      </c>
    </row>
    <row r="227" spans="1:7" x14ac:dyDescent="0.25">
      <c r="A227" s="16" t="s">
        <v>342</v>
      </c>
      <c r="B227" s="17" t="s">
        <v>343</v>
      </c>
      <c r="C227" s="18">
        <v>300000</v>
      </c>
      <c r="D227" s="18">
        <v>0</v>
      </c>
      <c r="E227" s="18"/>
      <c r="F227" s="18">
        <f t="shared" si="32"/>
        <v>300000</v>
      </c>
      <c r="G227" s="19">
        <f t="shared" si="31"/>
        <v>7.5826430752240048</v>
      </c>
    </row>
    <row r="228" spans="1:7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2"/>
        <v>0</v>
      </c>
      <c r="G228" s="19">
        <f t="shared" si="31"/>
        <v>0</v>
      </c>
    </row>
    <row r="229" spans="1:7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7" ht="24" x14ac:dyDescent="0.25">
      <c r="A230" s="16">
        <v>3651</v>
      </c>
      <c r="B230" s="17" t="s">
        <v>659</v>
      </c>
      <c r="C230" s="18">
        <v>235000</v>
      </c>
      <c r="D230" s="18">
        <v>0</v>
      </c>
      <c r="E230" s="18">
        <v>0</v>
      </c>
      <c r="F230" s="18">
        <f t="shared" si="32"/>
        <v>235000</v>
      </c>
      <c r="G230" s="19"/>
    </row>
    <row r="231" spans="1:7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2"/>
        <v>0</v>
      </c>
      <c r="G231" s="19">
        <f>+C231/$D$406*100</f>
        <v>0</v>
      </c>
    </row>
    <row r="232" spans="1:7" ht="24" x14ac:dyDescent="0.25">
      <c r="A232" s="16">
        <v>3661</v>
      </c>
      <c r="B232" s="17" t="s">
        <v>346</v>
      </c>
      <c r="C232" s="18">
        <v>75000</v>
      </c>
      <c r="D232" s="18">
        <v>0</v>
      </c>
      <c r="E232" s="18">
        <v>0</v>
      </c>
      <c r="F232" s="18">
        <f t="shared" si="32"/>
        <v>75000</v>
      </c>
      <c r="G232" s="19"/>
    </row>
    <row r="233" spans="1:7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2"/>
        <v>0</v>
      </c>
      <c r="G233" s="19">
        <f>+C233/$D$406*100</f>
        <v>0</v>
      </c>
    </row>
    <row r="234" spans="1:7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2"/>
        <v>0</v>
      </c>
      <c r="G234" s="19">
        <f>+C234/$D$406*100</f>
        <v>0</v>
      </c>
    </row>
    <row r="235" spans="1:7" x14ac:dyDescent="0.25">
      <c r="A235" s="12" t="s">
        <v>351</v>
      </c>
      <c r="B235" s="13" t="s">
        <v>352</v>
      </c>
      <c r="C235" s="14">
        <f>SUM(C236:C244)</f>
        <v>75000</v>
      </c>
      <c r="D235" s="14">
        <f t="shared" ref="D235:F235" si="35">SUM(D236:D244)</f>
        <v>0</v>
      </c>
      <c r="E235" s="14">
        <f t="shared" si="35"/>
        <v>75000</v>
      </c>
      <c r="F235" s="14">
        <f t="shared" si="35"/>
        <v>0</v>
      </c>
      <c r="G235" s="15">
        <f>+C235/$D$406*100</f>
        <v>1.8956607688060012</v>
      </c>
    </row>
    <row r="236" spans="1:7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7" x14ac:dyDescent="0.25">
      <c r="A237" s="16" t="s">
        <v>355</v>
      </c>
      <c r="B237" s="17" t="s">
        <v>356</v>
      </c>
      <c r="C237" s="18">
        <v>35000</v>
      </c>
      <c r="D237" s="18">
        <v>0</v>
      </c>
      <c r="E237" s="18">
        <v>35000</v>
      </c>
      <c r="F237" s="18">
        <f t="shared" si="32"/>
        <v>0</v>
      </c>
      <c r="G237" s="19">
        <f>+C237/$D$406*100</f>
        <v>0.88464169210946719</v>
      </c>
    </row>
    <row r="238" spans="1:7" x14ac:dyDescent="0.25">
      <c r="A238" s="16">
        <v>3720</v>
      </c>
      <c r="B238" s="17" t="s">
        <v>691</v>
      </c>
      <c r="C238" s="18"/>
      <c r="D238" s="18"/>
      <c r="E238" s="18"/>
      <c r="F238" s="18"/>
      <c r="G238" s="19"/>
    </row>
    <row r="239" spans="1:7" x14ac:dyDescent="0.25">
      <c r="A239" s="16">
        <v>3721</v>
      </c>
      <c r="B239" s="17" t="s">
        <v>692</v>
      </c>
      <c r="C239" s="18">
        <v>15000</v>
      </c>
      <c r="D239" s="18"/>
      <c r="E239" s="18">
        <v>15000</v>
      </c>
      <c r="F239" s="18">
        <f t="shared" si="32"/>
        <v>0</v>
      </c>
      <c r="G239" s="19"/>
    </row>
    <row r="240" spans="1:7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7" x14ac:dyDescent="0.25">
      <c r="A241" s="16" t="s">
        <v>359</v>
      </c>
      <c r="B241" s="17" t="s">
        <v>360</v>
      </c>
      <c r="C241" s="18">
        <v>25000</v>
      </c>
      <c r="D241" s="18">
        <v>0</v>
      </c>
      <c r="E241" s="18">
        <v>25000</v>
      </c>
      <c r="F241" s="18">
        <f t="shared" si="32"/>
        <v>0</v>
      </c>
      <c r="G241" s="19">
        <f>+C241/$D$406*100</f>
        <v>0.63188692293533366</v>
      </c>
    </row>
    <row r="242" spans="1:7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2"/>
        <v>0</v>
      </c>
      <c r="G242" s="19">
        <f>+C242/$D$406*100</f>
        <v>0</v>
      </c>
    </row>
    <row r="243" spans="1:7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7" x14ac:dyDescent="0.25">
      <c r="A244" s="16">
        <v>3761</v>
      </c>
      <c r="B244" s="17" t="s">
        <v>661</v>
      </c>
      <c r="C244" s="18">
        <v>0</v>
      </c>
      <c r="D244" s="18">
        <v>0</v>
      </c>
      <c r="E244" s="18">
        <v>0</v>
      </c>
      <c r="F244" s="18">
        <f t="shared" si="32"/>
        <v>0</v>
      </c>
      <c r="G244" s="19"/>
    </row>
    <row r="245" spans="1:7" x14ac:dyDescent="0.25">
      <c r="A245" s="12" t="s">
        <v>363</v>
      </c>
      <c r="B245" s="13" t="s">
        <v>364</v>
      </c>
      <c r="C245" s="14">
        <f>SUM(C246:C252)</f>
        <v>10722000</v>
      </c>
      <c r="D245" s="14">
        <f t="shared" ref="D245:F245" si="36">SUM(D246:D252)</f>
        <v>956000</v>
      </c>
      <c r="E245" s="14">
        <f t="shared" si="36"/>
        <v>0</v>
      </c>
      <c r="F245" s="14">
        <f t="shared" si="36"/>
        <v>11678000</v>
      </c>
      <c r="G245" s="15">
        <f>+C245/$D$406*100</f>
        <v>271.00366350850595</v>
      </c>
    </row>
    <row r="246" spans="1:7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7" x14ac:dyDescent="0.25">
      <c r="A247" s="16" t="s">
        <v>367</v>
      </c>
      <c r="B247" s="17" t="s">
        <v>368</v>
      </c>
      <c r="C247" s="18">
        <v>606103.31999999995</v>
      </c>
      <c r="D247" s="18">
        <v>234000</v>
      </c>
      <c r="E247" s="18">
        <v>0</v>
      </c>
      <c r="F247" s="18">
        <f t="shared" si="32"/>
        <v>840103.32</v>
      </c>
      <c r="G247" s="19">
        <f>+C247/$D$406*100</f>
        <v>15.319550474227594</v>
      </c>
    </row>
    <row r="248" spans="1:7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7" x14ac:dyDescent="0.25">
      <c r="A249" s="16" t="s">
        <v>371</v>
      </c>
      <c r="B249" s="17" t="s">
        <v>372</v>
      </c>
      <c r="C249" s="18">
        <v>9815896.6799999997</v>
      </c>
      <c r="D249" s="18">
        <v>722000</v>
      </c>
      <c r="E249" s="18">
        <v>0</v>
      </c>
      <c r="F249" s="18">
        <f t="shared" ref="F249:F294" si="37">C249+D249-E249</f>
        <v>10537896.68</v>
      </c>
      <c r="G249" s="19">
        <f>+C249/$D$406*100</f>
        <v>248.10146995905433</v>
      </c>
    </row>
    <row r="250" spans="1:7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7" x14ac:dyDescent="0.25">
      <c r="A251" s="16">
        <v>3841</v>
      </c>
      <c r="B251" s="17" t="s">
        <v>663</v>
      </c>
      <c r="C251" s="18">
        <v>0</v>
      </c>
      <c r="D251" s="18">
        <v>0</v>
      </c>
      <c r="E251" s="18">
        <v>0</v>
      </c>
      <c r="F251" s="18">
        <f t="shared" si="37"/>
        <v>0</v>
      </c>
      <c r="G251" s="19"/>
    </row>
    <row r="252" spans="1:7" x14ac:dyDescent="0.25">
      <c r="A252" s="16">
        <v>3843</v>
      </c>
      <c r="B252" s="17" t="s">
        <v>693</v>
      </c>
      <c r="C252" s="18">
        <v>300000</v>
      </c>
      <c r="D252" s="18"/>
      <c r="E252" s="18">
        <v>0</v>
      </c>
      <c r="F252" s="18">
        <f t="shared" si="37"/>
        <v>300000</v>
      </c>
      <c r="G252" s="19"/>
    </row>
    <row r="253" spans="1:7" x14ac:dyDescent="0.25">
      <c r="A253" s="12" t="s">
        <v>373</v>
      </c>
      <c r="B253" s="13" t="s">
        <v>374</v>
      </c>
      <c r="C253" s="14">
        <f>SUM(C254:C271)</f>
        <v>1811023</v>
      </c>
      <c r="D253" s="14">
        <f t="shared" ref="D253:F253" si="38">SUM(D254:D271)</f>
        <v>0</v>
      </c>
      <c r="E253" s="14">
        <f t="shared" si="38"/>
        <v>0</v>
      </c>
      <c r="F253" s="14">
        <f t="shared" si="38"/>
        <v>1811023</v>
      </c>
      <c r="G253" s="15">
        <f>+C253/$D$406*100</f>
        <v>45.774470033404675</v>
      </c>
    </row>
    <row r="254" spans="1:7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7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7"/>
        <v>50000</v>
      </c>
      <c r="G255" s="19">
        <f>+C255/$D$406*100</f>
        <v>1.2637738458706673</v>
      </c>
    </row>
    <row r="256" spans="1:7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7" x14ac:dyDescent="0.25">
      <c r="A257" s="16" t="s">
        <v>381</v>
      </c>
      <c r="B257" s="17" t="s">
        <v>382</v>
      </c>
      <c r="C257" s="18">
        <v>866023</v>
      </c>
      <c r="D257" s="18">
        <v>0</v>
      </c>
      <c r="E257" s="18">
        <v>0</v>
      </c>
      <c r="F257" s="18">
        <f t="shared" si="37"/>
        <v>866023</v>
      </c>
      <c r="G257" s="19">
        <f>+C257/$D$406*100</f>
        <v>21.889144346449061</v>
      </c>
    </row>
    <row r="258" spans="1:7" x14ac:dyDescent="0.25">
      <c r="A258" s="16">
        <v>3923</v>
      </c>
      <c r="B258" s="17" t="s">
        <v>390</v>
      </c>
      <c r="C258" s="18">
        <v>45000</v>
      </c>
      <c r="D258" s="18">
        <v>0</v>
      </c>
      <c r="E258" s="18">
        <v>0</v>
      </c>
      <c r="F258" s="18">
        <f t="shared" si="37"/>
        <v>45000</v>
      </c>
      <c r="G258" s="19"/>
    </row>
    <row r="259" spans="1:7" x14ac:dyDescent="0.25">
      <c r="A259" s="16" t="s">
        <v>383</v>
      </c>
      <c r="B259" s="17" t="s">
        <v>384</v>
      </c>
      <c r="C259" s="18">
        <v>850000</v>
      </c>
      <c r="D259" s="18">
        <v>0</v>
      </c>
      <c r="E259" s="18">
        <v>0</v>
      </c>
      <c r="F259" s="18">
        <f t="shared" si="37"/>
        <v>850000</v>
      </c>
      <c r="G259" s="19">
        <f t="shared" ref="G259:G271" si="39">+C259/$D$406*100</f>
        <v>21.484155379801347</v>
      </c>
    </row>
    <row r="260" spans="1:7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7"/>
        <v>0</v>
      </c>
      <c r="G261" s="19">
        <f t="shared" si="39"/>
        <v>0</v>
      </c>
    </row>
    <row r="262" spans="1:7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9"/>
        <v>0</v>
      </c>
    </row>
    <row r="264" spans="1:7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9"/>
        <v>0</v>
      </c>
    </row>
    <row r="266" spans="1:7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7"/>
        <v>0</v>
      </c>
      <c r="G266" s="19">
        <f t="shared" si="39"/>
        <v>0</v>
      </c>
    </row>
    <row r="267" spans="1:7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9"/>
        <v>0</v>
      </c>
    </row>
    <row r="268" spans="1:7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7"/>
        <v>0</v>
      </c>
      <c r="G268" s="19">
        <f t="shared" si="39"/>
        <v>0</v>
      </c>
    </row>
    <row r="269" spans="1:7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9"/>
        <v>0</v>
      </c>
    </row>
    <row r="270" spans="1:7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7"/>
        <v>0</v>
      </c>
      <c r="G270" s="19">
        <f t="shared" si="39"/>
        <v>0</v>
      </c>
    </row>
    <row r="271" spans="1:7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39"/>
        <v>0</v>
      </c>
    </row>
    <row r="272" spans="1:7" ht="24" x14ac:dyDescent="0.25">
      <c r="A272" s="8" t="s">
        <v>408</v>
      </c>
      <c r="B272" s="9" t="s">
        <v>409</v>
      </c>
      <c r="C272" s="10">
        <f>C273+C279+C290</f>
        <v>46911153.130000003</v>
      </c>
      <c r="D272" s="10">
        <f t="shared" ref="D272:F272" si="40">D273+D279+D290</f>
        <v>0</v>
      </c>
      <c r="E272" s="10">
        <f t="shared" si="40"/>
        <v>612647.97</v>
      </c>
      <c r="F272" s="10">
        <f t="shared" si="40"/>
        <v>46298505.160000004</v>
      </c>
      <c r="G272" s="10">
        <f>G273+G279+G290</f>
        <v>1009.5203200275741</v>
      </c>
    </row>
    <row r="273" spans="1:7" ht="24" x14ac:dyDescent="0.25">
      <c r="A273" s="12" t="s">
        <v>410</v>
      </c>
      <c r="B273" s="13" t="s">
        <v>411</v>
      </c>
      <c r="C273" s="14">
        <f>SUM(C274:C278)</f>
        <v>6970450</v>
      </c>
      <c r="D273" s="14">
        <f>SUM(D274:D278)</f>
        <v>0</v>
      </c>
      <c r="E273" s="14">
        <f>SUM(E274:E278)</f>
        <v>0</v>
      </c>
      <c r="F273" s="14">
        <f>SUM(F274:F278)</f>
        <v>6970450</v>
      </c>
      <c r="G273" s="15">
        <v>0</v>
      </c>
    </row>
    <row r="274" spans="1:7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1">+C274/$D$406*100</f>
        <v>0</v>
      </c>
    </row>
    <row r="275" spans="1:7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7"/>
        <v>0</v>
      </c>
      <c r="G275" s="19">
        <f t="shared" si="41"/>
        <v>0</v>
      </c>
    </row>
    <row r="276" spans="1:7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1"/>
        <v>0</v>
      </c>
    </row>
    <row r="277" spans="1:7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ht="24" x14ac:dyDescent="0.25">
      <c r="A278" s="16" t="s">
        <v>420</v>
      </c>
      <c r="B278" s="17" t="s">
        <v>421</v>
      </c>
      <c r="C278" s="18">
        <v>6970450</v>
      </c>
      <c r="D278" s="18">
        <v>0</v>
      </c>
      <c r="E278" s="18"/>
      <c r="F278" s="18">
        <f t="shared" si="37"/>
        <v>6970450</v>
      </c>
      <c r="G278" s="19">
        <f t="shared" si="41"/>
        <v>176.18144807898389</v>
      </c>
    </row>
    <row r="279" spans="1:7" x14ac:dyDescent="0.25">
      <c r="A279" s="12" t="s">
        <v>422</v>
      </c>
      <c r="B279" s="13" t="s">
        <v>423</v>
      </c>
      <c r="C279" s="14">
        <f>SUM(C280:C289)</f>
        <v>37114914.130000003</v>
      </c>
      <c r="D279" s="14">
        <f t="shared" ref="D279:F279" si="42">SUM(D280:D289)</f>
        <v>0</v>
      </c>
      <c r="E279" s="14">
        <f t="shared" si="42"/>
        <v>612647.97</v>
      </c>
      <c r="F279" s="14">
        <f t="shared" si="42"/>
        <v>36502266.160000004</v>
      </c>
      <c r="G279" s="15">
        <f t="shared" si="41"/>
        <v>938.09715538459363</v>
      </c>
    </row>
    <row r="280" spans="1:7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1"/>
        <v>0</v>
      </c>
    </row>
    <row r="281" spans="1:7" x14ac:dyDescent="0.25">
      <c r="A281" s="16" t="s">
        <v>426</v>
      </c>
      <c r="B281" s="17" t="s">
        <v>427</v>
      </c>
      <c r="C281" s="18">
        <v>36214914.130000003</v>
      </c>
      <c r="D281" s="18">
        <v>0</v>
      </c>
      <c r="E281" s="18">
        <v>612647.97</v>
      </c>
      <c r="F281" s="18">
        <f t="shared" si="37"/>
        <v>35602266.160000004</v>
      </c>
      <c r="G281" s="19">
        <f t="shared" si="41"/>
        <v>915.34922615892162</v>
      </c>
    </row>
    <row r="282" spans="1:7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7"/>
        <v>0</v>
      </c>
      <c r="G282" s="19">
        <f t="shared" si="41"/>
        <v>0</v>
      </c>
    </row>
    <row r="283" spans="1:7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>
        <f t="shared" si="41"/>
        <v>0</v>
      </c>
    </row>
    <row r="284" spans="1:7" x14ac:dyDescent="0.25">
      <c r="A284" s="16">
        <v>4430</v>
      </c>
      <c r="B284" s="17" t="s">
        <v>666</v>
      </c>
      <c r="C284" s="18"/>
      <c r="D284" s="18"/>
      <c r="E284" s="18"/>
      <c r="F284" s="18">
        <f t="shared" si="37"/>
        <v>0</v>
      </c>
      <c r="G284" s="19"/>
    </row>
    <row r="285" spans="1:7" x14ac:dyDescent="0.25">
      <c r="A285" s="16">
        <v>4431</v>
      </c>
      <c r="B285" s="17" t="s">
        <v>665</v>
      </c>
      <c r="C285" s="18">
        <v>790000</v>
      </c>
      <c r="D285" s="18">
        <v>0</v>
      </c>
      <c r="E285" s="18">
        <v>0</v>
      </c>
      <c r="F285" s="18">
        <f t="shared" si="37"/>
        <v>790000</v>
      </c>
      <c r="G285" s="19"/>
    </row>
    <row r="286" spans="1:7" x14ac:dyDescent="0.25">
      <c r="A286" s="16">
        <v>4450</v>
      </c>
      <c r="B286" s="17" t="s">
        <v>664</v>
      </c>
      <c r="C286" s="18"/>
      <c r="D286" s="18"/>
      <c r="E286" s="18"/>
      <c r="F286" s="18">
        <f t="shared" si="37"/>
        <v>0</v>
      </c>
      <c r="G286" s="19"/>
    </row>
    <row r="287" spans="1:7" x14ac:dyDescent="0.25">
      <c r="A287" s="16">
        <v>4451</v>
      </c>
      <c r="B287" s="17" t="s">
        <v>667</v>
      </c>
      <c r="C287" s="18">
        <v>110000</v>
      </c>
      <c r="D287" s="18">
        <v>0</v>
      </c>
      <c r="E287" s="18">
        <v>0</v>
      </c>
      <c r="F287" s="18">
        <f t="shared" si="37"/>
        <v>110000</v>
      </c>
      <c r="G287" s="19"/>
    </row>
    <row r="288" spans="1:7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7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7"/>
        <v>0</v>
      </c>
      <c r="G289" s="19"/>
    </row>
    <row r="290" spans="1:7" x14ac:dyDescent="0.25">
      <c r="A290" s="12" t="s">
        <v>432</v>
      </c>
      <c r="B290" s="13" t="s">
        <v>433</v>
      </c>
      <c r="C290" s="14">
        <f>SUM(C291:C294)</f>
        <v>2825789</v>
      </c>
      <c r="D290" s="14">
        <f>SUM(D291:D294)</f>
        <v>0</v>
      </c>
      <c r="E290" s="14">
        <f>SUM(E291:E294)</f>
        <v>0</v>
      </c>
      <c r="F290" s="14">
        <f>SUM(F291:F294)</f>
        <v>2825789</v>
      </c>
      <c r="G290" s="15">
        <f>+C290/$D$406*100</f>
        <v>71.423164642980552</v>
      </c>
    </row>
    <row r="291" spans="1:7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7" x14ac:dyDescent="0.25">
      <c r="A292" s="16" t="s">
        <v>436</v>
      </c>
      <c r="B292" s="17" t="s">
        <v>437</v>
      </c>
      <c r="C292" s="18">
        <v>2825789</v>
      </c>
      <c r="D292" s="18">
        <v>0</v>
      </c>
      <c r="E292" s="18">
        <v>0</v>
      </c>
      <c r="F292" s="18">
        <f t="shared" si="37"/>
        <v>2825789</v>
      </c>
      <c r="G292" s="19">
        <f>+C292/$D$406*100</f>
        <v>71.423164642980552</v>
      </c>
    </row>
    <row r="293" spans="1:7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7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7"/>
        <v>0</v>
      </c>
      <c r="G294" s="19">
        <f>+C294/$D$406*100</f>
        <v>0</v>
      </c>
    </row>
    <row r="295" spans="1:7" x14ac:dyDescent="0.25">
      <c r="A295" s="8" t="s">
        <v>442</v>
      </c>
      <c r="B295" s="9" t="s">
        <v>443</v>
      </c>
      <c r="C295" s="10">
        <f>C296+C307+C316+C321+C324+C327+C344+C347+C350</f>
        <v>560395</v>
      </c>
      <c r="D295" s="10">
        <f t="shared" ref="D295:F295" si="43">D296+D307+D316+D321+D324+D327+D344+D347+D350</f>
        <v>0</v>
      </c>
      <c r="E295" s="10">
        <f t="shared" si="43"/>
        <v>30000</v>
      </c>
      <c r="F295" s="10">
        <f t="shared" si="43"/>
        <v>530395</v>
      </c>
      <c r="G295" s="11">
        <f>+D295/$D$406*100</f>
        <v>0</v>
      </c>
    </row>
    <row r="296" spans="1:7" x14ac:dyDescent="0.25">
      <c r="A296" s="12" t="s">
        <v>444</v>
      </c>
      <c r="B296" s="13" t="s">
        <v>445</v>
      </c>
      <c r="C296" s="14">
        <f>SUM(C297:C306)</f>
        <v>275395</v>
      </c>
      <c r="D296" s="14">
        <f t="shared" ref="D296:F296" si="44">SUM(D297:D306)</f>
        <v>0</v>
      </c>
      <c r="E296" s="14">
        <f t="shared" si="44"/>
        <v>0</v>
      </c>
      <c r="F296" s="14">
        <f t="shared" si="44"/>
        <v>275395</v>
      </c>
      <c r="G296" s="14">
        <f t="shared" ref="G296" si="45">SUM(G297:G306)</f>
        <v>4.6101206123516079</v>
      </c>
    </row>
    <row r="297" spans="1:7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7" x14ac:dyDescent="0.25">
      <c r="A298" s="16">
        <v>5111</v>
      </c>
      <c r="B298" s="31" t="s">
        <v>619</v>
      </c>
      <c r="C298" s="20">
        <v>73000</v>
      </c>
      <c r="D298" s="20">
        <v>0</v>
      </c>
      <c r="E298" s="20">
        <v>0</v>
      </c>
      <c r="F298" s="20">
        <f>C298+D298-E298</f>
        <v>73000</v>
      </c>
      <c r="G298" s="19"/>
    </row>
    <row r="299" spans="1:7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7" x14ac:dyDescent="0.25">
      <c r="A300" s="16">
        <v>5121</v>
      </c>
      <c r="B300" s="31" t="s">
        <v>671</v>
      </c>
      <c r="C300" s="20">
        <v>5000</v>
      </c>
      <c r="D300" s="20">
        <v>0</v>
      </c>
      <c r="E300" s="20">
        <v>0</v>
      </c>
      <c r="F300" s="20">
        <f t="shared" ref="F300:F302" si="46">C300+D300-E300</f>
        <v>5000</v>
      </c>
      <c r="G300" s="19"/>
    </row>
    <row r="301" spans="1:7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7" x14ac:dyDescent="0.25">
      <c r="A302" s="16">
        <v>5131</v>
      </c>
      <c r="B302" s="31" t="s">
        <v>689</v>
      </c>
      <c r="C302" s="20">
        <v>15000</v>
      </c>
      <c r="D302" s="20">
        <v>0</v>
      </c>
      <c r="E302" s="20">
        <v>0</v>
      </c>
      <c r="F302" s="20">
        <f t="shared" si="46"/>
        <v>15000</v>
      </c>
      <c r="G302" s="19"/>
    </row>
    <row r="303" spans="1:7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7">+C303/$D$406*100</f>
        <v>0</v>
      </c>
    </row>
    <row r="304" spans="1:7" ht="24" x14ac:dyDescent="0.25">
      <c r="A304" s="16" t="s">
        <v>448</v>
      </c>
      <c r="B304" s="17" t="s">
        <v>449</v>
      </c>
      <c r="C304" s="18">
        <v>175395</v>
      </c>
      <c r="D304" s="18">
        <v>0</v>
      </c>
      <c r="E304" s="18">
        <v>0</v>
      </c>
      <c r="F304" s="18">
        <f>C304+D304-E304</f>
        <v>175395</v>
      </c>
      <c r="G304" s="19">
        <f t="shared" si="47"/>
        <v>4.4331922739297145</v>
      </c>
    </row>
    <row r="305" spans="1:7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7"/>
        <v>0</v>
      </c>
    </row>
    <row r="306" spans="1:7" x14ac:dyDescent="0.25">
      <c r="A306" s="16" t="s">
        <v>452</v>
      </c>
      <c r="B306" s="17" t="s">
        <v>453</v>
      </c>
      <c r="C306" s="18">
        <v>7000</v>
      </c>
      <c r="D306" s="18">
        <v>0</v>
      </c>
      <c r="E306" s="18">
        <v>0</v>
      </c>
      <c r="F306" s="18">
        <f>C306+D306-E306</f>
        <v>7000</v>
      </c>
      <c r="G306" s="19">
        <f t="shared" si="47"/>
        <v>0.17692833842189343</v>
      </c>
    </row>
    <row r="307" spans="1:7" x14ac:dyDescent="0.25">
      <c r="A307" s="12" t="s">
        <v>454</v>
      </c>
      <c r="B307" s="13" t="s">
        <v>455</v>
      </c>
      <c r="C307" s="14">
        <f>SUM(C308:C315)</f>
        <v>50000</v>
      </c>
      <c r="D307" s="14">
        <f t="shared" ref="D307:F307" si="48">SUM(D308:D315)</f>
        <v>0</v>
      </c>
      <c r="E307" s="14">
        <f t="shared" si="48"/>
        <v>30000</v>
      </c>
      <c r="F307" s="14">
        <f t="shared" si="48"/>
        <v>20000</v>
      </c>
      <c r="G307" s="19">
        <f t="shared" si="47"/>
        <v>1.2637738458706673</v>
      </c>
    </row>
    <row r="308" spans="1:7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7"/>
        <v>0</v>
      </c>
    </row>
    <row r="309" spans="1:7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7"/>
        <v>0</v>
      </c>
    </row>
    <row r="310" spans="1:7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7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9">C311+D311-E311</f>
        <v>0</v>
      </c>
      <c r="G311" s="19"/>
    </row>
    <row r="312" spans="1:7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7" x14ac:dyDescent="0.25">
      <c r="A313" s="16">
        <v>5231</v>
      </c>
      <c r="B313" s="17" t="s">
        <v>675</v>
      </c>
      <c r="C313" s="18">
        <v>20000</v>
      </c>
      <c r="D313" s="18">
        <v>0</v>
      </c>
      <c r="E313" s="18">
        <v>0</v>
      </c>
      <c r="F313" s="18">
        <f t="shared" si="49"/>
        <v>20000</v>
      </c>
      <c r="G313" s="19"/>
    </row>
    <row r="314" spans="1:7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7" x14ac:dyDescent="0.25">
      <c r="A315" s="16">
        <v>5291</v>
      </c>
      <c r="B315" s="17" t="s">
        <v>677</v>
      </c>
      <c r="C315" s="18">
        <v>30000</v>
      </c>
      <c r="D315" s="18">
        <v>0</v>
      </c>
      <c r="E315" s="18">
        <v>30000</v>
      </c>
      <c r="F315" s="18">
        <f t="shared" si="49"/>
        <v>0</v>
      </c>
      <c r="G315" s="19"/>
    </row>
    <row r="316" spans="1:7" x14ac:dyDescent="0.25">
      <c r="A316" s="12" t="s">
        <v>460</v>
      </c>
      <c r="B316" s="13" t="s">
        <v>461</v>
      </c>
      <c r="C316" s="14">
        <f>SUM(C317:C320)</f>
        <v>35000</v>
      </c>
      <c r="D316" s="14">
        <f>SUM(D317:D320)</f>
        <v>0</v>
      </c>
      <c r="E316" s="14">
        <f>SUM(E317:E320)</f>
        <v>0</v>
      </c>
      <c r="F316" s="14">
        <f>SUM(F317:F320)</f>
        <v>35000</v>
      </c>
      <c r="G316" s="19">
        <f t="shared" ref="G316:G327" si="50">+C316/$D$406*100</f>
        <v>0.88464169210946719</v>
      </c>
    </row>
    <row r="317" spans="1:7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50"/>
        <v>0</v>
      </c>
    </row>
    <row r="318" spans="1:7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50"/>
        <v>0</v>
      </c>
    </row>
    <row r="319" spans="1:7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468</v>
      </c>
      <c r="B320" s="17" t="s">
        <v>469</v>
      </c>
      <c r="C320" s="18">
        <v>35000</v>
      </c>
      <c r="D320" s="18">
        <v>0</v>
      </c>
      <c r="E320" s="18">
        <v>0</v>
      </c>
      <c r="F320" s="18">
        <f>C320+D320-E320</f>
        <v>35000</v>
      </c>
      <c r="G320" s="19">
        <f t="shared" si="50"/>
        <v>0.88464169210946719</v>
      </c>
    </row>
    <row r="321" spans="1:7" x14ac:dyDescent="0.25">
      <c r="A321" s="12" t="s">
        <v>470</v>
      </c>
      <c r="B321" s="13" t="s">
        <v>471</v>
      </c>
      <c r="C321" s="14">
        <f>SUM(C322:C323)</f>
        <v>0</v>
      </c>
      <c r="D321" s="14">
        <f>SUM(D322:D323)</f>
        <v>0</v>
      </c>
      <c r="E321" s="14">
        <f>SUM(E322:E323)</f>
        <v>0</v>
      </c>
      <c r="F321" s="14">
        <f>SUM(F322:F323)</f>
        <v>0</v>
      </c>
      <c r="G321" s="19">
        <f t="shared" si="50"/>
        <v>0</v>
      </c>
    </row>
    <row r="322" spans="1:7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50"/>
        <v>0</v>
      </c>
    </row>
    <row r="323" spans="1:7" x14ac:dyDescent="0.25">
      <c r="A323" s="16" t="s">
        <v>474</v>
      </c>
      <c r="B323" s="17" t="s">
        <v>475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2" t="s">
        <v>476</v>
      </c>
      <c r="B324" s="13" t="s">
        <v>477</v>
      </c>
      <c r="C324" s="14">
        <f>SUM(C325:C326)</f>
        <v>0</v>
      </c>
      <c r="D324" s="14">
        <f>SUM(D325:D326)</f>
        <v>0</v>
      </c>
      <c r="E324" s="14">
        <f>SUM(E325:E326)</f>
        <v>0</v>
      </c>
      <c r="F324" s="14">
        <f>SUM(F325:F326)</f>
        <v>0</v>
      </c>
      <c r="G324" s="19">
        <f t="shared" si="50"/>
        <v>0</v>
      </c>
    </row>
    <row r="325" spans="1:7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50"/>
        <v>0</v>
      </c>
    </row>
    <row r="326" spans="1:7" x14ac:dyDescent="0.25">
      <c r="A326" s="16" t="s">
        <v>480</v>
      </c>
      <c r="B326" s="17" t="s">
        <v>481</v>
      </c>
      <c r="C326" s="18">
        <v>0</v>
      </c>
      <c r="D326" s="20">
        <v>0</v>
      </c>
      <c r="E326" s="20">
        <v>0</v>
      </c>
      <c r="F326" s="18">
        <f>C326+D326-E326</f>
        <v>0</v>
      </c>
      <c r="G326" s="19">
        <f t="shared" si="50"/>
        <v>0</v>
      </c>
    </row>
    <row r="327" spans="1:7" x14ac:dyDescent="0.25">
      <c r="A327" s="12" t="s">
        <v>482</v>
      </c>
      <c r="B327" s="13" t="s">
        <v>483</v>
      </c>
      <c r="C327" s="14">
        <f>SUM(C328:C343)</f>
        <v>200000</v>
      </c>
      <c r="D327" s="14">
        <f>SUM(D328:D343)</f>
        <v>0</v>
      </c>
      <c r="E327" s="14">
        <f>SUM(E328:E343)</f>
        <v>0</v>
      </c>
      <c r="F327" s="14">
        <f>SUM(F328:F343)</f>
        <v>200000</v>
      </c>
      <c r="G327" s="19">
        <f t="shared" si="50"/>
        <v>5.0550953834826693</v>
      </c>
    </row>
    <row r="328" spans="1:7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1">+C328/$D$406*100</f>
        <v>0</v>
      </c>
    </row>
    <row r="329" spans="1:7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1"/>
        <v>0</v>
      </c>
    </row>
    <row r="330" spans="1:7" x14ac:dyDescent="0.25">
      <c r="A330" s="16">
        <v>5620</v>
      </c>
      <c r="B330" s="17" t="s">
        <v>697</v>
      </c>
      <c r="C330" s="18"/>
      <c r="D330" s="18"/>
      <c r="E330" s="18"/>
      <c r="F330" s="18"/>
      <c r="G330" s="19">
        <f t="shared" si="51"/>
        <v>0</v>
      </c>
    </row>
    <row r="331" spans="1:7" x14ac:dyDescent="0.25">
      <c r="A331" s="16">
        <v>5621</v>
      </c>
      <c r="B331" s="17" t="s">
        <v>698</v>
      </c>
      <c r="C331" s="18">
        <v>8000</v>
      </c>
      <c r="D331" s="18">
        <v>0</v>
      </c>
      <c r="E331" s="18">
        <v>0</v>
      </c>
      <c r="F331" s="18">
        <f t="shared" ref="F331" si="52">C331+D331-E331</f>
        <v>8000</v>
      </c>
      <c r="G331" s="19">
        <f t="shared" si="51"/>
        <v>0.20220381533930681</v>
      </c>
    </row>
    <row r="332" spans="1:7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1"/>
        <v>0</v>
      </c>
    </row>
    <row r="333" spans="1:7" x14ac:dyDescent="0.25">
      <c r="A333" s="16">
        <v>5631</v>
      </c>
      <c r="B333" s="17" t="s">
        <v>679</v>
      </c>
      <c r="C333" s="18">
        <v>0</v>
      </c>
      <c r="D333" s="18">
        <v>0</v>
      </c>
      <c r="E333" s="18">
        <v>0</v>
      </c>
      <c r="F333" s="18">
        <f t="shared" ref="F333" si="53">C333+D333-E333</f>
        <v>0</v>
      </c>
      <c r="G333" s="19">
        <f t="shared" si="51"/>
        <v>0</v>
      </c>
    </row>
    <row r="334" spans="1:7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1"/>
        <v>0</v>
      </c>
    </row>
    <row r="335" spans="1:7" ht="24" x14ac:dyDescent="0.25">
      <c r="A335" s="16">
        <v>5641</v>
      </c>
      <c r="B335" s="17" t="s">
        <v>681</v>
      </c>
      <c r="C335" s="18">
        <v>6000</v>
      </c>
      <c r="D335" s="18">
        <v>0</v>
      </c>
      <c r="E335" s="18">
        <v>0</v>
      </c>
      <c r="F335" s="18">
        <f>C335+D335-E335</f>
        <v>6000</v>
      </c>
      <c r="G335" s="19">
        <f t="shared" si="51"/>
        <v>0.1516528615044801</v>
      </c>
    </row>
    <row r="336" spans="1:7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1"/>
        <v>0</v>
      </c>
    </row>
    <row r="337" spans="1:7" x14ac:dyDescent="0.25">
      <c r="A337" s="16">
        <v>5651</v>
      </c>
      <c r="B337" s="17" t="s">
        <v>683</v>
      </c>
      <c r="C337" s="18">
        <v>0</v>
      </c>
      <c r="D337" s="18">
        <v>0</v>
      </c>
      <c r="E337" s="18">
        <v>0</v>
      </c>
      <c r="F337" s="18">
        <f t="shared" ref="F337:F339" si="54">C337+D337-E337</f>
        <v>0</v>
      </c>
      <c r="G337" s="19">
        <f t="shared" si="51"/>
        <v>0</v>
      </c>
    </row>
    <row r="338" spans="1:7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1"/>
        <v>0</v>
      </c>
    </row>
    <row r="339" spans="1:7" ht="24" x14ac:dyDescent="0.25">
      <c r="A339" s="16">
        <v>5661</v>
      </c>
      <c r="B339" s="17" t="s">
        <v>684</v>
      </c>
      <c r="C339" s="18">
        <v>25000</v>
      </c>
      <c r="D339" s="18">
        <v>0</v>
      </c>
      <c r="E339" s="18">
        <v>0</v>
      </c>
      <c r="F339" s="18">
        <f t="shared" si="54"/>
        <v>25000</v>
      </c>
      <c r="G339" s="19">
        <f t="shared" si="51"/>
        <v>0.63188692293533366</v>
      </c>
    </row>
    <row r="340" spans="1:7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1"/>
        <v>0</v>
      </c>
    </row>
    <row r="341" spans="1:7" x14ac:dyDescent="0.25">
      <c r="A341" s="16" t="s">
        <v>491</v>
      </c>
      <c r="B341" s="17" t="s">
        <v>492</v>
      </c>
      <c r="C341" s="18">
        <v>161000</v>
      </c>
      <c r="D341" s="18">
        <v>0</v>
      </c>
      <c r="E341" s="18">
        <v>0</v>
      </c>
      <c r="F341" s="18">
        <f>C341+D341-E341</f>
        <v>161000</v>
      </c>
      <c r="G341" s="19">
        <f t="shared" si="51"/>
        <v>4.0693517837035493</v>
      </c>
    </row>
    <row r="342" spans="1:7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1"/>
        <v>0</v>
      </c>
    </row>
    <row r="343" spans="1:7" x14ac:dyDescent="0.25">
      <c r="A343" s="16" t="s">
        <v>495</v>
      </c>
      <c r="B343" s="17" t="s">
        <v>496</v>
      </c>
      <c r="C343" s="18">
        <v>0</v>
      </c>
      <c r="D343" s="18">
        <v>0</v>
      </c>
      <c r="E343" s="18">
        <v>0</v>
      </c>
      <c r="F343" s="18">
        <f>C343+D343-E343</f>
        <v>0</v>
      </c>
      <c r="G343" s="19">
        <f t="shared" si="51"/>
        <v>0</v>
      </c>
    </row>
    <row r="344" spans="1:7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1"/>
        <v>0</v>
      </c>
    </row>
    <row r="345" spans="1:7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1"/>
        <v>0</v>
      </c>
    </row>
    <row r="346" spans="1:7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1"/>
        <v>0</v>
      </c>
    </row>
    <row r="347" spans="1:7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1"/>
        <v>0</v>
      </c>
    </row>
    <row r="348" spans="1:7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1"/>
        <v>0</v>
      </c>
    </row>
    <row r="349" spans="1:7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5">C349+D349-E349</f>
        <v>0</v>
      </c>
      <c r="G349" s="19">
        <f t="shared" si="51"/>
        <v>0</v>
      </c>
    </row>
    <row r="350" spans="1:7" x14ac:dyDescent="0.25">
      <c r="A350" s="12" t="s">
        <v>509</v>
      </c>
      <c r="B350" s="13" t="s">
        <v>510</v>
      </c>
      <c r="C350" s="21">
        <f>SUM(C351:C354)</f>
        <v>0</v>
      </c>
      <c r="D350" s="21">
        <f>SUM(D351:D354)</f>
        <v>0</v>
      </c>
      <c r="E350" s="21">
        <f>SUM(E351:E354)</f>
        <v>0</v>
      </c>
      <c r="F350" s="21">
        <f>SUM(F351:F354)</f>
        <v>0</v>
      </c>
      <c r="G350" s="19">
        <f t="shared" si="51"/>
        <v>0</v>
      </c>
    </row>
    <row r="351" spans="1:7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1"/>
        <v>0</v>
      </c>
    </row>
    <row r="352" spans="1:7" x14ac:dyDescent="0.25">
      <c r="A352" s="16" t="s">
        <v>513</v>
      </c>
      <c r="B352" s="17" t="s">
        <v>514</v>
      </c>
      <c r="C352" s="18">
        <v>0</v>
      </c>
      <c r="D352" s="18">
        <v>0</v>
      </c>
      <c r="E352" s="18">
        <v>0</v>
      </c>
      <c r="F352" s="18">
        <f t="shared" si="55"/>
        <v>0</v>
      </c>
      <c r="G352" s="19">
        <f t="shared" si="51"/>
        <v>0</v>
      </c>
    </row>
    <row r="353" spans="1:7" x14ac:dyDescent="0.25">
      <c r="A353" s="16">
        <v>5970</v>
      </c>
      <c r="B353" s="17" t="s">
        <v>694</v>
      </c>
      <c r="C353" s="18"/>
      <c r="D353" s="18"/>
      <c r="E353" s="18"/>
      <c r="F353" s="18"/>
      <c r="G353" s="19">
        <f t="shared" si="51"/>
        <v>0</v>
      </c>
    </row>
    <row r="354" spans="1:7" x14ac:dyDescent="0.25">
      <c r="A354" s="16">
        <v>5971</v>
      </c>
      <c r="B354" s="17" t="s">
        <v>695</v>
      </c>
      <c r="C354" s="18">
        <v>0</v>
      </c>
      <c r="D354" s="18">
        <v>0</v>
      </c>
      <c r="E354" s="18">
        <v>0</v>
      </c>
      <c r="F354" s="18">
        <f t="shared" si="55"/>
        <v>0</v>
      </c>
      <c r="G354" s="19">
        <f t="shared" si="51"/>
        <v>0</v>
      </c>
    </row>
    <row r="355" spans="1:7" x14ac:dyDescent="0.25">
      <c r="A355" s="8" t="s">
        <v>515</v>
      </c>
      <c r="B355" s="9" t="s">
        <v>516</v>
      </c>
      <c r="C355" s="10">
        <f>C356+C380+C383</f>
        <v>40595010.950000003</v>
      </c>
      <c r="D355" s="10">
        <f t="shared" ref="D355:F355" si="56">D356+D380+D383</f>
        <v>2800000</v>
      </c>
      <c r="E355" s="10">
        <f t="shared" si="56"/>
        <v>2999352.03</v>
      </c>
      <c r="F355" s="10">
        <f t="shared" si="56"/>
        <v>40395658.920000002</v>
      </c>
      <c r="G355" s="19">
        <f t="shared" si="51"/>
        <v>1026.0582622288671</v>
      </c>
    </row>
    <row r="356" spans="1:7" x14ac:dyDescent="0.25">
      <c r="A356" s="12" t="s">
        <v>517</v>
      </c>
      <c r="B356" s="13" t="s">
        <v>518</v>
      </c>
      <c r="C356" s="14">
        <f>SUM(C357:C379)</f>
        <v>40195010.950000003</v>
      </c>
      <c r="D356" s="14">
        <f>SUM(D357:D379)</f>
        <v>2800000</v>
      </c>
      <c r="E356" s="14">
        <f>SUM(E357:E379)</f>
        <v>2999352.03</v>
      </c>
      <c r="F356" s="14">
        <f>SUM(F357:F379)</f>
        <v>39995658.920000002</v>
      </c>
      <c r="G356" s="19">
        <f t="shared" si="51"/>
        <v>1015.9480714619018</v>
      </c>
    </row>
    <row r="357" spans="1:7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5"/>
        <v>0</v>
      </c>
      <c r="G357" s="19">
        <f t="shared" si="51"/>
        <v>0</v>
      </c>
    </row>
    <row r="358" spans="1:7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5"/>
        <v>0</v>
      </c>
      <c r="G358" s="19">
        <f t="shared" si="51"/>
        <v>0</v>
      </c>
    </row>
    <row r="359" spans="1:7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5"/>
        <v>0</v>
      </c>
      <c r="G359" s="19">
        <f t="shared" si="51"/>
        <v>0</v>
      </c>
    </row>
    <row r="360" spans="1:7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5"/>
        <v>0</v>
      </c>
      <c r="G360" s="19">
        <f t="shared" si="51"/>
        <v>0</v>
      </c>
    </row>
    <row r="361" spans="1:7" ht="24" x14ac:dyDescent="0.25">
      <c r="A361" s="16" t="s">
        <v>527</v>
      </c>
      <c r="B361" s="17" t="s">
        <v>528</v>
      </c>
      <c r="C361" s="18">
        <v>2773946.23</v>
      </c>
      <c r="D361" s="18">
        <v>0</v>
      </c>
      <c r="E361" s="18">
        <v>0</v>
      </c>
      <c r="F361" s="18">
        <f t="shared" si="55"/>
        <v>2773946.23</v>
      </c>
      <c r="G361" s="19">
        <f t="shared" si="51"/>
        <v>70.11281390651078</v>
      </c>
    </row>
    <row r="362" spans="1:7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5"/>
        <v>0</v>
      </c>
      <c r="G362" s="19">
        <f t="shared" si="51"/>
        <v>0</v>
      </c>
    </row>
    <row r="363" spans="1:7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5"/>
        <v>0</v>
      </c>
      <c r="G363" s="19">
        <f t="shared" si="51"/>
        <v>0</v>
      </c>
    </row>
    <row r="364" spans="1:7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5"/>
        <v>0</v>
      </c>
      <c r="G364" s="19">
        <f t="shared" si="51"/>
        <v>0</v>
      </c>
    </row>
    <row r="365" spans="1:7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5"/>
        <v>0</v>
      </c>
      <c r="G365" s="19">
        <f t="shared" si="51"/>
        <v>0</v>
      </c>
    </row>
    <row r="366" spans="1:7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5"/>
        <v>0</v>
      </c>
      <c r="G366" s="19">
        <f t="shared" si="51"/>
        <v>0</v>
      </c>
    </row>
    <row r="367" spans="1:7" ht="24" x14ac:dyDescent="0.25">
      <c r="A367" s="16" t="s">
        <v>539</v>
      </c>
      <c r="B367" s="17" t="s">
        <v>540</v>
      </c>
      <c r="C367" s="18">
        <v>75000</v>
      </c>
      <c r="D367" s="18">
        <v>0</v>
      </c>
      <c r="E367" s="18">
        <v>0</v>
      </c>
      <c r="F367" s="18">
        <f t="shared" si="55"/>
        <v>75000</v>
      </c>
      <c r="G367" s="19">
        <f t="shared" si="51"/>
        <v>1.8956607688060012</v>
      </c>
    </row>
    <row r="368" spans="1:7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5"/>
        <v>0</v>
      </c>
      <c r="G368" s="19">
        <f t="shared" si="51"/>
        <v>0</v>
      </c>
    </row>
    <row r="369" spans="1:7" ht="36" x14ac:dyDescent="0.25">
      <c r="A369" s="16" t="s">
        <v>543</v>
      </c>
      <c r="B369" s="17" t="s">
        <v>544</v>
      </c>
      <c r="C369" s="18">
        <v>11392425.98</v>
      </c>
      <c r="D369" s="18">
        <v>0</v>
      </c>
      <c r="E369" s="18">
        <v>199352.03</v>
      </c>
      <c r="F369" s="18">
        <f t="shared" si="55"/>
        <v>11193073.950000001</v>
      </c>
      <c r="G369" s="19">
        <f t="shared" si="51"/>
        <v>287.94899989083018</v>
      </c>
    </row>
    <row r="370" spans="1:7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5"/>
        <v>0</v>
      </c>
      <c r="G370" s="19">
        <f t="shared" si="51"/>
        <v>0</v>
      </c>
    </row>
    <row r="371" spans="1:7" ht="24" x14ac:dyDescent="0.25">
      <c r="A371" s="16" t="s">
        <v>547</v>
      </c>
      <c r="B371" s="17" t="s">
        <v>548</v>
      </c>
      <c r="C371" s="18">
        <v>22753638.739999998</v>
      </c>
      <c r="D371" s="18">
        <v>2800000</v>
      </c>
      <c r="E371" s="18">
        <v>0</v>
      </c>
      <c r="F371" s="18">
        <f t="shared" si="55"/>
        <v>25553638.739999998</v>
      </c>
      <c r="G371" s="19">
        <f t="shared" si="51"/>
        <v>575.10907076003207</v>
      </c>
    </row>
    <row r="372" spans="1:7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5"/>
        <v>0</v>
      </c>
      <c r="G372" s="19">
        <f t="shared" si="51"/>
        <v>0</v>
      </c>
    </row>
    <row r="373" spans="1:7" x14ac:dyDescent="0.25">
      <c r="A373" s="16" t="s">
        <v>551</v>
      </c>
      <c r="B373" s="17" t="s">
        <v>552</v>
      </c>
      <c r="C373" s="18">
        <v>3200000</v>
      </c>
      <c r="D373" s="18">
        <v>0</v>
      </c>
      <c r="E373" s="18">
        <v>2800000</v>
      </c>
      <c r="F373" s="18">
        <f t="shared" si="55"/>
        <v>400000</v>
      </c>
      <c r="G373" s="19">
        <f t="shared" si="51"/>
        <v>80.881526135722709</v>
      </c>
    </row>
    <row r="374" spans="1:7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5"/>
        <v>0</v>
      </c>
      <c r="G374" s="19">
        <f t="shared" si="51"/>
        <v>0</v>
      </c>
    </row>
    <row r="375" spans="1:7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5"/>
        <v>0</v>
      </c>
      <c r="G375" s="19">
        <f t="shared" si="51"/>
        <v>0</v>
      </c>
    </row>
    <row r="376" spans="1:7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5"/>
        <v>0</v>
      </c>
      <c r="G376" s="19">
        <f t="shared" si="51"/>
        <v>0</v>
      </c>
    </row>
    <row r="377" spans="1:7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5"/>
        <v>0</v>
      </c>
      <c r="G377" s="19">
        <f t="shared" si="51"/>
        <v>0</v>
      </c>
    </row>
    <row r="378" spans="1:7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5"/>
        <v>0</v>
      </c>
      <c r="G378" s="19">
        <f t="shared" si="51"/>
        <v>0</v>
      </c>
    </row>
    <row r="379" spans="1:7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5"/>
        <v>0</v>
      </c>
      <c r="G379" s="19">
        <f t="shared" si="51"/>
        <v>0</v>
      </c>
    </row>
    <row r="380" spans="1:7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1"/>
        <v>0</v>
      </c>
    </row>
    <row r="381" spans="1:7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5"/>
        <v>0</v>
      </c>
      <c r="G381" s="19">
        <f t="shared" si="51"/>
        <v>0</v>
      </c>
    </row>
    <row r="382" spans="1:7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5"/>
        <v>0</v>
      </c>
      <c r="G382" s="19">
        <f t="shared" si="51"/>
        <v>0</v>
      </c>
    </row>
    <row r="383" spans="1:7" x14ac:dyDescent="0.25">
      <c r="A383" s="12" t="s">
        <v>569</v>
      </c>
      <c r="B383" s="13" t="s">
        <v>570</v>
      </c>
      <c r="C383" s="14">
        <f>SUM(C384:C389)</f>
        <v>400000</v>
      </c>
      <c r="D383" s="14">
        <f>SUM(D384:D389)</f>
        <v>0</v>
      </c>
      <c r="E383" s="14">
        <f>SUM(E384:E389)</f>
        <v>0</v>
      </c>
      <c r="F383" s="14">
        <f>SUM(F384:F389)</f>
        <v>400000</v>
      </c>
      <c r="G383" s="19">
        <f t="shared" si="51"/>
        <v>10.110190766965339</v>
      </c>
    </row>
    <row r="384" spans="1:7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7">C384+D384-E384</f>
        <v>0</v>
      </c>
      <c r="G384" s="19">
        <f t="shared" si="51"/>
        <v>0</v>
      </c>
    </row>
    <row r="385" spans="1:7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7"/>
        <v>0</v>
      </c>
      <c r="G385" s="19">
        <f t="shared" si="51"/>
        <v>0</v>
      </c>
    </row>
    <row r="386" spans="1:7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1"/>
        <v>0</v>
      </c>
    </row>
    <row r="387" spans="1:7" ht="24" x14ac:dyDescent="0.25">
      <c r="A387" s="16">
        <v>6323</v>
      </c>
      <c r="B387" s="17" t="s">
        <v>696</v>
      </c>
      <c r="C387" s="18">
        <v>200000</v>
      </c>
      <c r="D387" s="18"/>
      <c r="E387" s="18">
        <v>0</v>
      </c>
      <c r="F387" s="18">
        <f t="shared" si="57"/>
        <v>200000</v>
      </c>
      <c r="G387" s="19">
        <f t="shared" si="51"/>
        <v>5.0550953834826693</v>
      </c>
    </row>
    <row r="388" spans="1:7" ht="24" x14ac:dyDescent="0.25">
      <c r="A388" s="16">
        <v>6324</v>
      </c>
      <c r="B388" s="17" t="s">
        <v>621</v>
      </c>
      <c r="C388" s="18">
        <v>150000</v>
      </c>
      <c r="D388" s="18">
        <v>0</v>
      </c>
      <c r="E388" s="18">
        <v>0</v>
      </c>
      <c r="F388" s="18">
        <f>C388+D388-E388</f>
        <v>150000</v>
      </c>
      <c r="G388" s="19">
        <f t="shared" si="51"/>
        <v>3.7913215376120024</v>
      </c>
    </row>
    <row r="389" spans="1:7" ht="24" x14ac:dyDescent="0.25">
      <c r="A389" s="16">
        <v>6326</v>
      </c>
      <c r="B389" s="17" t="s">
        <v>690</v>
      </c>
      <c r="C389" s="18">
        <v>50000</v>
      </c>
      <c r="D389" s="18">
        <v>0</v>
      </c>
      <c r="E389" s="18">
        <v>0</v>
      </c>
      <c r="F389" s="18">
        <f>C389+D389-E389</f>
        <v>50000</v>
      </c>
      <c r="G389" s="19">
        <f t="shared" si="51"/>
        <v>1.2637738458706673</v>
      </c>
    </row>
    <row r="390" spans="1:7" x14ac:dyDescent="0.25">
      <c r="A390" s="8" t="s">
        <v>575</v>
      </c>
      <c r="B390" s="9" t="s">
        <v>576</v>
      </c>
      <c r="C390" s="10">
        <f>C391+C394+C397+C400+C403</f>
        <v>5900000</v>
      </c>
      <c r="D390" s="10">
        <f t="shared" ref="D390:F390" si="58">D391+D394+D397+D400+D403</f>
        <v>0</v>
      </c>
      <c r="E390" s="10">
        <f t="shared" si="58"/>
        <v>0</v>
      </c>
      <c r="F390" s="10">
        <f t="shared" si="58"/>
        <v>5900000</v>
      </c>
      <c r="G390" s="19"/>
    </row>
    <row r="391" spans="1:7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1"/>
        <v>0</v>
      </c>
    </row>
    <row r="392" spans="1:7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7"/>
        <v>0</v>
      </c>
      <c r="G392" s="19">
        <f t="shared" ref="G392:G405" si="59">+C392/$D$406*100</f>
        <v>0</v>
      </c>
    </row>
    <row r="393" spans="1:7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9"/>
        <v>0</v>
      </c>
    </row>
    <row r="395" spans="1:7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9"/>
        <v>0</v>
      </c>
    </row>
    <row r="398" spans="1:7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7"/>
        <v>0</v>
      </c>
      <c r="G398" s="19">
        <f t="shared" si="59"/>
        <v>0</v>
      </c>
    </row>
    <row r="399" spans="1:7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7"/>
        <v>0</v>
      </c>
      <c r="G399" s="19">
        <f t="shared" si="59"/>
        <v>0</v>
      </c>
    </row>
    <row r="400" spans="1:7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9"/>
        <v>0</v>
      </c>
    </row>
    <row r="401" spans="1:8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7"/>
        <v>0</v>
      </c>
      <c r="G401" s="19">
        <f t="shared" si="59"/>
        <v>0</v>
      </c>
    </row>
    <row r="402" spans="1:8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7"/>
        <v>0</v>
      </c>
      <c r="G402" s="19">
        <f t="shared" si="59"/>
        <v>0</v>
      </c>
    </row>
    <row r="403" spans="1:8" ht="24" x14ac:dyDescent="0.25">
      <c r="A403" s="12" t="s">
        <v>601</v>
      </c>
      <c r="B403" s="13" t="s">
        <v>602</v>
      </c>
      <c r="C403" s="14">
        <f>SUM(C404:C405)</f>
        <v>5900000</v>
      </c>
      <c r="D403" s="14">
        <f>SUM(D404:D405)</f>
        <v>0</v>
      </c>
      <c r="E403" s="14">
        <f>SUM(E404:E405)</f>
        <v>0</v>
      </c>
      <c r="F403" s="14">
        <f>SUM(F404:F405)</f>
        <v>5900000</v>
      </c>
      <c r="G403" s="19">
        <f t="shared" si="59"/>
        <v>149.12531381273877</v>
      </c>
    </row>
    <row r="404" spans="1:8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7"/>
        <v>0</v>
      </c>
      <c r="G404" s="19">
        <f t="shared" si="59"/>
        <v>0</v>
      </c>
    </row>
    <row r="405" spans="1:8" x14ac:dyDescent="0.25">
      <c r="A405" s="16" t="s">
        <v>605</v>
      </c>
      <c r="B405" s="17" t="s">
        <v>606</v>
      </c>
      <c r="C405" s="18">
        <v>5900000</v>
      </c>
      <c r="D405" s="18">
        <v>0</v>
      </c>
      <c r="E405" s="18">
        <v>0</v>
      </c>
      <c r="F405" s="18">
        <f>C405+D405-E405</f>
        <v>5900000</v>
      </c>
      <c r="G405" s="19">
        <f t="shared" si="59"/>
        <v>149.12531381273877</v>
      </c>
    </row>
    <row r="406" spans="1:8" x14ac:dyDescent="0.25">
      <c r="A406" s="24"/>
      <c r="B406" s="25" t="s">
        <v>607</v>
      </c>
      <c r="C406" s="26">
        <f>C6+C57+C152+C272+C295+C355+C390</f>
        <v>227300859.60000002</v>
      </c>
      <c r="D406" s="26">
        <f>D6+D57+D152+D272+D295+D355+D390</f>
        <v>3956404.08</v>
      </c>
      <c r="E406" s="26">
        <f>E6+E57+E152+E272+E295+E355+E390</f>
        <v>3956404.08</v>
      </c>
      <c r="F406" s="26">
        <f>F6+F57+F152+F272+F295+F355+F390</f>
        <v>227300859.60000002</v>
      </c>
      <c r="G406" s="27">
        <v>100</v>
      </c>
    </row>
    <row r="407" spans="1:8" x14ac:dyDescent="0.25">
      <c r="A407" s="1"/>
      <c r="B407" s="28"/>
      <c r="C407" s="29"/>
      <c r="D407" s="29"/>
      <c r="E407" s="29"/>
      <c r="F407" s="29"/>
      <c r="G407" s="1"/>
    </row>
    <row r="408" spans="1:8" x14ac:dyDescent="0.25">
      <c r="A408" s="1"/>
      <c r="B408" s="28"/>
      <c r="C408" s="29"/>
      <c r="D408" s="29"/>
      <c r="E408" s="29"/>
      <c r="F408" s="29"/>
      <c r="G408" s="1"/>
    </row>
    <row r="410" spans="1:8" x14ac:dyDescent="0.25">
      <c r="C410" s="30"/>
      <c r="D410" s="30"/>
    </row>
    <row r="411" spans="1:8" x14ac:dyDescent="0.25">
      <c r="E411" s="30"/>
    </row>
    <row r="412" spans="1:8" x14ac:dyDescent="0.25">
      <c r="C412" s="30"/>
      <c r="H412" s="30"/>
    </row>
    <row r="414" spans="1:8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2021-07-07T17:48:30Z</dcterms:modified>
</cp:coreProperties>
</file>