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<sst xmlns="http://schemas.openxmlformats.org/spreadsheetml/2006/main" count="174" uniqueCount="101">
  <si>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</si>
  <si>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</si>
  <si>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</si>
  <si>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</si>
  <si>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</si>
  <si>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</si>
  <si>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</si>
  <si>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</si>
  <si>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</si>
  <si>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</si>
  <si>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</si>
  <si>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</si>
  <si>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</si>
  <si>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</si>
  <si>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</si>
  <si>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</si>
  <si>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</si>
  <si>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</si>
  <si>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</si>
  <si>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</si>
  <si>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</si>
  <si>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</si>
  <si>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</si>
  <si>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</si>
  <si>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</si>
  <si>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</si>
  <si>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</si>
  <si>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</si>
  <si>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</si>
  <si>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</si>
  <si>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</si>
  <si>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</si>
  <si>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</si>
  <si>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</si>
  <si>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</si>
  <si>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</si>
  <si>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</si>
  <si>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</si>
  <si>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</si>
  <si>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</si>
  <si>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</si>
  <si>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</si>
  <si>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</si>
  <si>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</si>
  <si>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</si>
  <si>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</si>
  <si>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</si>
  <si>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</si>
  <si>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</si>
  <si>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</si>
  <si>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</si>
  <si>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</si>
  <si>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</si>
  <si>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</si>
  <si>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</si>
  <si>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</si>
  <si>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</si>
  <si>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</si>
  <si>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</si>
  <si>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</si>
  <si>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</si>
  <si>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</si>
  <si>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</si>
  <si>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</si>
  <si>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</si>
  <si>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</si>
  <si>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</si>
  <si>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</si>
  <si>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</si>
  <si>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</si>
  <si>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</si>
  <si>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</si>
  <si>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</si>
  <si>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</si>
  <si>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</si>
  <si>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</si>
  <si>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</si>
  <si>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</si>
  <si>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</si>
  <si>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</si>
  <si>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</si>
  <si>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</si>
  <si>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</si>
  <si>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</si>
  <si>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</si>
  <si>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</si>
  <si>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</si>
  <si>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VILLA DE REYES (a)</t>
  </si>
  <si>
    <t>Del 1 de Enero al 31 de Diciembre de 2018 (b)</t>
  </si>
  <si>
    <t>LIC.ERIKA IRAZEMA BRIONES PEREZ</t>
  </si>
  <si>
    <t>PRESIDENTA MUNICIPAL</t>
  </si>
  <si>
    <t>AUTORIZO</t>
  </si>
  <si>
    <t>C.P.ROSA ESMERALDA CARRILLO RODRIGUEZ</t>
  </si>
  <si>
    <t>TESORERA</t>
  </si>
  <si>
    <t>ELABORO</t>
  </si>
  <si>
    <t>LIC.MA.GUADALUPE MARTINEZ ANGUIANO</t>
  </si>
  <si>
    <t>SINDICO</t>
  </si>
  <si>
    <t>Vo.Bo.</t>
  </si>
  <si>
    <t>LIC.RUBEN MORALES ARELLANO</t>
  </si>
  <si>
    <t>CONTRALOR</t>
  </si>
  <si>
    <t>REVISO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</si>
</sst>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7" fillId="0" borderId="30" xfId="0" applyFont="1" applyBorder="1" applyAlignment="1">
      <alignment/>
    </xf>
    <xf numFmtId="0" fontId="36" fillId="0" borderId="0" xfId="0" applyFont="1" applyAlignment="1">
      <alignment horizontal="center"/>
    </xf>
    <xf numFmtId="0" fontId="36" fillId="0" borderId="31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87"/>
  <sheetViews>
    <sheetView tabSelected="1" zoomScalePageLayoutView="0" workbookViewId="0" topLeftCell="A1">
      <pane ySplit="9" topLeftCell="A154" activePane="bottomLeft" state="frozen"/>
      <selection pane="topLeft" activeCell="A1" sqref="A1"/>
      <selection pane="bottomLeft" activeCell="E187" sqref="E187:H187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8" t="s">
        <v>87</v>
      </c>
      <c r="C2" s="37"/>
      <c r="D2" s="37"/>
      <c r="E2" s="37"/>
      <c r="F2" s="37"/>
      <c r="G2" s="37"/>
      <c r="H2" s="37"/>
      <c r="I2" s="38"/>
    </row>
    <row r="3" spans="2:9" ht="12.75">
      <c r="B3" s="30" t="s">
        <v>0</v>
      </c>
      <c r="C3" s="39"/>
      <c r="D3" s="39"/>
      <c r="E3" s="39"/>
      <c r="F3" s="39"/>
      <c r="G3" s="39"/>
      <c r="H3" s="39"/>
      <c r="I3" s="40"/>
    </row>
    <row r="4" spans="2:9" ht="12.75">
      <c r="B4" s="30" t="s">
        <v>1</v>
      </c>
      <c r="C4" s="39"/>
      <c r="D4" s="39"/>
      <c r="E4" s="39"/>
      <c r="F4" s="39"/>
      <c r="G4" s="39"/>
      <c r="H4" s="39"/>
      <c r="I4" s="40"/>
    </row>
    <row r="5" spans="2:9" ht="12.75">
      <c r="B5" s="30" t="s">
        <v>88</v>
      </c>
      <c r="C5" s="39"/>
      <c r="D5" s="39"/>
      <c r="E5" s="39"/>
      <c r="F5" s="39"/>
      <c r="G5" s="39"/>
      <c r="H5" s="39"/>
      <c r="I5" s="40"/>
    </row>
    <row r="6" spans="2:9" ht="13.5" thickBot="1">
      <c r="B6" s="32" t="s">
        <v>2</v>
      </c>
      <c r="C6" s="41"/>
      <c r="D6" s="41"/>
      <c r="E6" s="41"/>
      <c r="F6" s="41"/>
      <c r="G6" s="41"/>
      <c r="H6" s="41"/>
      <c r="I6" s="42"/>
    </row>
    <row r="7" spans="2:9" ht="15.75" customHeight="1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15" customHeight="1" thickBot="1">
      <c r="B8" s="30"/>
      <c r="C8" s="31"/>
      <c r="D8" s="32"/>
      <c r="E8" s="41"/>
      <c r="F8" s="41"/>
      <c r="G8" s="41"/>
      <c r="H8" s="33"/>
      <c r="I8" s="35"/>
    </row>
    <row r="9" spans="2:9" ht="26.25" thickBot="1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ht="12.75">
      <c r="B10" s="7" t="s">
        <v>11</v>
      </c>
      <c r="C10" s="8"/>
      <c r="D10" s="14">
        <f aca="true" t="shared" si="0" ref="D10:I10">D11+D19+D29+D39+D49+D59+D72+D76+D63</f>
        <v>117726484.37</v>
      </c>
      <c r="E10" s="14">
        <f t="shared" si="0"/>
        <v>62269800.15</v>
      </c>
      <c r="F10" s="14">
        <f t="shared" si="0"/>
        <v>179996284.52</v>
      </c>
      <c r="G10" s="14">
        <f t="shared" si="0"/>
        <v>141218618.38</v>
      </c>
      <c r="H10" s="14">
        <f t="shared" si="0"/>
        <v>133280624.77999999</v>
      </c>
      <c r="I10" s="14">
        <f t="shared" si="0"/>
        <v>38777666.14000001</v>
      </c>
    </row>
    <row r="11" spans="2:9" ht="12.75">
      <c r="B11" s="3" t="s">
        <v>12</v>
      </c>
      <c r="C11" s="9"/>
      <c r="D11" s="15">
        <f aca="true" t="shared" si="1" ref="D11:I11">SUM(D12:D18)</f>
        <v>60332017.769999996</v>
      </c>
      <c r="E11" s="15">
        <f t="shared" si="1"/>
        <v>15990784.799999999</v>
      </c>
      <c r="F11" s="15">
        <f t="shared" si="1"/>
        <v>76322802.57000001</v>
      </c>
      <c r="G11" s="15">
        <f t="shared" si="1"/>
        <v>72414832.94999999</v>
      </c>
      <c r="H11" s="15">
        <f t="shared" si="1"/>
        <v>70095626.64999999</v>
      </c>
      <c r="I11" s="15">
        <f t="shared" si="1"/>
        <v>3907969.620000004</v>
      </c>
    </row>
    <row r="12" spans="2:9" ht="12.75">
      <c r="B12" s="13" t="s">
        <v>13</v>
      </c>
      <c r="C12" s="11"/>
      <c r="D12" s="15">
        <v>49235942.22</v>
      </c>
      <c r="E12" s="16">
        <v>7371912.99</v>
      </c>
      <c r="F12" s="16">
        <f>D12+E12</f>
        <v>56607855.21</v>
      </c>
      <c r="G12" s="16">
        <v>54413863.19</v>
      </c>
      <c r="H12" s="16">
        <v>52140506.51</v>
      </c>
      <c r="I12" s="16">
        <f>F12-G12</f>
        <v>2193992.0200000033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7771075.55</v>
      </c>
      <c r="E14" s="16">
        <v>1876424.45</v>
      </c>
      <c r="F14" s="16">
        <f t="shared" si="2"/>
        <v>9647500</v>
      </c>
      <c r="G14" s="16">
        <v>9435901.85</v>
      </c>
      <c r="H14" s="16">
        <v>9390052.23</v>
      </c>
      <c r="I14" s="16">
        <f t="shared" si="3"/>
        <v>211598.15000000037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>
        <v>3325000</v>
      </c>
      <c r="E16" s="16">
        <v>4979238</v>
      </c>
      <c r="F16" s="16">
        <f t="shared" si="2"/>
        <v>8304238</v>
      </c>
      <c r="G16" s="16">
        <v>7481373.03</v>
      </c>
      <c r="H16" s="16">
        <v>7481373.03</v>
      </c>
      <c r="I16" s="16">
        <f t="shared" si="3"/>
        <v>822864.9699999997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>
        <v>0</v>
      </c>
      <c r="E18" s="16">
        <v>1763209.36</v>
      </c>
      <c r="F18" s="16">
        <f t="shared" si="2"/>
        <v>1763209.36</v>
      </c>
      <c r="G18" s="16">
        <v>1083694.88</v>
      </c>
      <c r="H18" s="16">
        <v>1083694.88</v>
      </c>
      <c r="I18" s="16">
        <f t="shared" si="3"/>
        <v>679514.4800000002</v>
      </c>
    </row>
    <row r="19" spans="2:9" ht="12.75">
      <c r="B19" s="3" t="s">
        <v>20</v>
      </c>
      <c r="C19" s="9"/>
      <c r="D19" s="15">
        <f aca="true" t="shared" si="4" ref="D19:I19">SUM(D20:D28)</f>
        <v>6025000</v>
      </c>
      <c r="E19" s="15">
        <f t="shared" si="4"/>
        <v>16692243.43</v>
      </c>
      <c r="F19" s="15">
        <f t="shared" si="4"/>
        <v>22717243.43</v>
      </c>
      <c r="G19" s="15">
        <f t="shared" si="4"/>
        <v>22680244.939999998</v>
      </c>
      <c r="H19" s="15">
        <f t="shared" si="4"/>
        <v>20458173.29</v>
      </c>
      <c r="I19" s="15">
        <f t="shared" si="4"/>
        <v>36998.48999999947</v>
      </c>
    </row>
    <row r="20" spans="2:9" ht="12.75">
      <c r="B20" s="13" t="s">
        <v>21</v>
      </c>
      <c r="C20" s="11"/>
      <c r="D20" s="15">
        <v>1000000</v>
      </c>
      <c r="E20" s="16">
        <v>1524243.43</v>
      </c>
      <c r="F20" s="15">
        <f aca="true" t="shared" si="5" ref="F20:F28">D20+E20</f>
        <v>2524243.4299999997</v>
      </c>
      <c r="G20" s="16">
        <v>2505335.74</v>
      </c>
      <c r="H20" s="16">
        <v>1970369.11</v>
      </c>
      <c r="I20" s="16">
        <f>F20-G20</f>
        <v>18907.68999999948</v>
      </c>
    </row>
    <row r="21" spans="2:9" ht="12.75">
      <c r="B21" s="13" t="s">
        <v>22</v>
      </c>
      <c r="C21" s="11"/>
      <c r="D21" s="15">
        <v>200000</v>
      </c>
      <c r="E21" s="16">
        <v>-43000</v>
      </c>
      <c r="F21" s="15">
        <f t="shared" si="5"/>
        <v>157000</v>
      </c>
      <c r="G21" s="16">
        <v>155860.33</v>
      </c>
      <c r="H21" s="16">
        <v>149393.33</v>
      </c>
      <c r="I21" s="16">
        <f aca="true" t="shared" si="6" ref="I21:I83">F21-G21</f>
        <v>1139.6700000000128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400000</v>
      </c>
      <c r="E23" s="16">
        <v>54000</v>
      </c>
      <c r="F23" s="15">
        <f t="shared" si="5"/>
        <v>454000</v>
      </c>
      <c r="G23" s="16">
        <v>442359.54</v>
      </c>
      <c r="H23" s="16">
        <v>408502.39</v>
      </c>
      <c r="I23" s="16">
        <f t="shared" si="6"/>
        <v>11640.460000000021</v>
      </c>
    </row>
    <row r="24" spans="2:9" ht="12.75">
      <c r="B24" s="13" t="s">
        <v>25</v>
      </c>
      <c r="C24" s="11"/>
      <c r="D24" s="15">
        <v>2000000</v>
      </c>
      <c r="E24" s="16">
        <v>2380000</v>
      </c>
      <c r="F24" s="15">
        <f t="shared" si="5"/>
        <v>4380000</v>
      </c>
      <c r="G24" s="16">
        <v>4378204.81</v>
      </c>
      <c r="H24" s="16">
        <v>4378204.81</v>
      </c>
      <c r="I24" s="16">
        <f t="shared" si="6"/>
        <v>1795.1900000004098</v>
      </c>
    </row>
    <row r="25" spans="2:9" ht="12.75">
      <c r="B25" s="13" t="s">
        <v>26</v>
      </c>
      <c r="C25" s="11"/>
      <c r="D25" s="15">
        <v>2000000</v>
      </c>
      <c r="E25" s="16">
        <v>12891000</v>
      </c>
      <c r="F25" s="15">
        <f t="shared" si="5"/>
        <v>14891000</v>
      </c>
      <c r="G25" s="16">
        <v>14890203.23</v>
      </c>
      <c r="H25" s="16">
        <v>13315389.19</v>
      </c>
      <c r="I25" s="16">
        <f t="shared" si="6"/>
        <v>796.769999999553</v>
      </c>
    </row>
    <row r="26" spans="2:9" ht="12.75">
      <c r="B26" s="13" t="s">
        <v>27</v>
      </c>
      <c r="C26" s="11"/>
      <c r="D26" s="15">
        <v>300000</v>
      </c>
      <c r="E26" s="16">
        <v>-158000</v>
      </c>
      <c r="F26" s="15">
        <f t="shared" si="5"/>
        <v>142000</v>
      </c>
      <c r="G26" s="16">
        <v>140582.89</v>
      </c>
      <c r="H26" s="16">
        <v>130195.09</v>
      </c>
      <c r="I26" s="16">
        <f t="shared" si="6"/>
        <v>1417.109999999986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125000</v>
      </c>
      <c r="E28" s="16">
        <v>44000</v>
      </c>
      <c r="F28" s="15">
        <f t="shared" si="5"/>
        <v>169000</v>
      </c>
      <c r="G28" s="16">
        <v>167698.4</v>
      </c>
      <c r="H28" s="16">
        <v>106119.37</v>
      </c>
      <c r="I28" s="16">
        <f t="shared" si="6"/>
        <v>1301.6000000000058</v>
      </c>
    </row>
    <row r="29" spans="2:9" ht="12.75">
      <c r="B29" s="3" t="s">
        <v>30</v>
      </c>
      <c r="C29" s="9"/>
      <c r="D29" s="15">
        <f aca="true" t="shared" si="7" ref="D29:I29">SUM(D30:D38)</f>
        <v>7093480</v>
      </c>
      <c r="E29" s="15">
        <f t="shared" si="7"/>
        <v>10309491.91</v>
      </c>
      <c r="F29" s="15">
        <f t="shared" si="7"/>
        <v>17402971.91</v>
      </c>
      <c r="G29" s="15">
        <f t="shared" si="7"/>
        <v>17372986.14</v>
      </c>
      <c r="H29" s="15">
        <f t="shared" si="7"/>
        <v>14255576.41</v>
      </c>
      <c r="I29" s="15">
        <f t="shared" si="7"/>
        <v>29985.76999999982</v>
      </c>
    </row>
    <row r="30" spans="2:9" ht="12.75">
      <c r="B30" s="13" t="s">
        <v>31</v>
      </c>
      <c r="C30" s="11"/>
      <c r="D30" s="15">
        <v>790000</v>
      </c>
      <c r="E30" s="16">
        <v>2011000</v>
      </c>
      <c r="F30" s="15">
        <f aca="true" t="shared" si="8" ref="F30:F38">D30+E30</f>
        <v>2801000</v>
      </c>
      <c r="G30" s="16">
        <v>2798138.52</v>
      </c>
      <c r="H30" s="16">
        <v>2798138.52</v>
      </c>
      <c r="I30" s="16">
        <f t="shared" si="6"/>
        <v>2861.4799999999814</v>
      </c>
    </row>
    <row r="31" spans="2:9" ht="12.75">
      <c r="B31" s="13" t="s">
        <v>32</v>
      </c>
      <c r="C31" s="11"/>
      <c r="D31" s="15">
        <v>200000</v>
      </c>
      <c r="E31" s="16">
        <v>-169992</v>
      </c>
      <c r="F31" s="15">
        <f t="shared" si="8"/>
        <v>30008</v>
      </c>
      <c r="G31" s="16">
        <v>29928</v>
      </c>
      <c r="H31" s="16">
        <v>29928</v>
      </c>
      <c r="I31" s="16">
        <f t="shared" si="6"/>
        <v>80</v>
      </c>
    </row>
    <row r="32" spans="2:9" ht="12.75">
      <c r="B32" s="13" t="s">
        <v>33</v>
      </c>
      <c r="C32" s="11"/>
      <c r="D32" s="15">
        <v>600000</v>
      </c>
      <c r="E32" s="16">
        <v>425144.91</v>
      </c>
      <c r="F32" s="15">
        <f t="shared" si="8"/>
        <v>1025144.9099999999</v>
      </c>
      <c r="G32" s="16">
        <v>1023731.48</v>
      </c>
      <c r="H32" s="16">
        <v>1023731.48</v>
      </c>
      <c r="I32" s="16">
        <f t="shared" si="6"/>
        <v>1413.4299999999348</v>
      </c>
    </row>
    <row r="33" spans="2:9" ht="12.75">
      <c r="B33" s="13" t="s">
        <v>34</v>
      </c>
      <c r="C33" s="11"/>
      <c r="D33" s="15">
        <v>270000</v>
      </c>
      <c r="E33" s="16">
        <v>-202008</v>
      </c>
      <c r="F33" s="15">
        <f t="shared" si="8"/>
        <v>67992</v>
      </c>
      <c r="G33" s="16">
        <v>61665.84</v>
      </c>
      <c r="H33" s="16">
        <v>61665.84</v>
      </c>
      <c r="I33" s="16">
        <f t="shared" si="6"/>
        <v>6326.1600000000035</v>
      </c>
    </row>
    <row r="34" spans="2:9" ht="12.75">
      <c r="B34" s="13" t="s">
        <v>35</v>
      </c>
      <c r="C34" s="11"/>
      <c r="D34" s="15">
        <v>1300000</v>
      </c>
      <c r="E34" s="16">
        <v>1948000</v>
      </c>
      <c r="F34" s="15">
        <f t="shared" si="8"/>
        <v>3248000</v>
      </c>
      <c r="G34" s="16">
        <v>3243981.97</v>
      </c>
      <c r="H34" s="16">
        <v>2608413.72</v>
      </c>
      <c r="I34" s="16">
        <f t="shared" si="6"/>
        <v>4018.029999999795</v>
      </c>
    </row>
    <row r="35" spans="2:9" ht="12.75">
      <c r="B35" s="13" t="s">
        <v>36</v>
      </c>
      <c r="C35" s="11"/>
      <c r="D35" s="15">
        <v>100000</v>
      </c>
      <c r="E35" s="16">
        <v>457800</v>
      </c>
      <c r="F35" s="15">
        <f t="shared" si="8"/>
        <v>557800</v>
      </c>
      <c r="G35" s="16">
        <v>556695.26</v>
      </c>
      <c r="H35" s="16">
        <v>364804.18</v>
      </c>
      <c r="I35" s="16">
        <f t="shared" si="6"/>
        <v>1104.7399999999907</v>
      </c>
    </row>
    <row r="36" spans="2:9" ht="12.75">
      <c r="B36" s="13" t="s">
        <v>37</v>
      </c>
      <c r="C36" s="11"/>
      <c r="D36" s="15">
        <v>30000</v>
      </c>
      <c r="E36" s="16">
        <v>6000</v>
      </c>
      <c r="F36" s="15">
        <f t="shared" si="8"/>
        <v>36000</v>
      </c>
      <c r="G36" s="16">
        <v>30179.19</v>
      </c>
      <c r="H36" s="16">
        <v>30179.19</v>
      </c>
      <c r="I36" s="16">
        <f t="shared" si="6"/>
        <v>5820.810000000001</v>
      </c>
    </row>
    <row r="37" spans="2:9" ht="12.75">
      <c r="B37" s="13" t="s">
        <v>38</v>
      </c>
      <c r="C37" s="11"/>
      <c r="D37" s="15">
        <v>3000000</v>
      </c>
      <c r="E37" s="16">
        <v>5048547</v>
      </c>
      <c r="F37" s="15">
        <f t="shared" si="8"/>
        <v>8048547</v>
      </c>
      <c r="G37" s="16">
        <v>8047153.88</v>
      </c>
      <c r="H37" s="16">
        <v>5757203.48</v>
      </c>
      <c r="I37" s="16">
        <f t="shared" si="6"/>
        <v>1393.1200000001118</v>
      </c>
    </row>
    <row r="38" spans="2:9" ht="12.75">
      <c r="B38" s="13" t="s">
        <v>39</v>
      </c>
      <c r="C38" s="11"/>
      <c r="D38" s="15">
        <v>803480</v>
      </c>
      <c r="E38" s="16">
        <v>785000</v>
      </c>
      <c r="F38" s="15">
        <f t="shared" si="8"/>
        <v>1588480</v>
      </c>
      <c r="G38" s="16">
        <v>1581512</v>
      </c>
      <c r="H38" s="16">
        <v>1581512</v>
      </c>
      <c r="I38" s="16">
        <f t="shared" si="6"/>
        <v>6968</v>
      </c>
    </row>
    <row r="39" spans="2:9" ht="25.5" customHeight="1">
      <c r="B39" s="26" t="s">
        <v>40</v>
      </c>
      <c r="C39" s="27"/>
      <c r="D39" s="15">
        <f aca="true" t="shared" si="9" ref="D39:I39">SUM(D40:D48)</f>
        <v>1600000</v>
      </c>
      <c r="E39" s="15">
        <f t="shared" si="9"/>
        <v>24476400</v>
      </c>
      <c r="F39" s="15">
        <f>SUM(F40:F48)</f>
        <v>26076400</v>
      </c>
      <c r="G39" s="15">
        <f t="shared" si="9"/>
        <v>25567023.22</v>
      </c>
      <c r="H39" s="15">
        <f t="shared" si="9"/>
        <v>25392713.72</v>
      </c>
      <c r="I39" s="15">
        <f t="shared" si="9"/>
        <v>509376.7800000007</v>
      </c>
    </row>
    <row r="40" spans="2:9" ht="12.75">
      <c r="B40" s="13" t="s">
        <v>41</v>
      </c>
      <c r="C40" s="11"/>
      <c r="D40" s="15">
        <v>0</v>
      </c>
      <c r="E40" s="16">
        <v>9000000</v>
      </c>
      <c r="F40" s="15">
        <f>D40+E40</f>
        <v>9000000</v>
      </c>
      <c r="G40" s="16">
        <v>8994339.7</v>
      </c>
      <c r="H40" s="16">
        <v>8881339.4</v>
      </c>
      <c r="I40" s="16">
        <f t="shared" si="6"/>
        <v>5660.300000000745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0</v>
      </c>
      <c r="E43" s="16">
        <v>14476400</v>
      </c>
      <c r="F43" s="15">
        <f t="shared" si="10"/>
        <v>14476400</v>
      </c>
      <c r="G43" s="16">
        <v>14093972.09</v>
      </c>
      <c r="H43" s="16">
        <v>14032662.89</v>
      </c>
      <c r="I43" s="16">
        <f t="shared" si="6"/>
        <v>382427.91000000015</v>
      </c>
    </row>
    <row r="44" spans="2:9" ht="12.75">
      <c r="B44" s="13" t="s">
        <v>45</v>
      </c>
      <c r="C44" s="11"/>
      <c r="D44" s="15">
        <v>1600000</v>
      </c>
      <c r="E44" s="16">
        <v>1000000</v>
      </c>
      <c r="F44" s="15">
        <f t="shared" si="10"/>
        <v>2600000</v>
      </c>
      <c r="G44" s="16">
        <v>2478711.43</v>
      </c>
      <c r="H44" s="16">
        <v>2478711.43</v>
      </c>
      <c r="I44" s="16">
        <f t="shared" si="6"/>
        <v>121288.56999999983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26" t="s">
        <v>50</v>
      </c>
      <c r="C49" s="27"/>
      <c r="D49" s="15">
        <f aca="true" t="shared" si="11" ref="D49:I49">SUM(D50:D58)</f>
        <v>0</v>
      </c>
      <c r="E49" s="15">
        <f t="shared" si="11"/>
        <v>226474.77000000002</v>
      </c>
      <c r="F49" s="15">
        <f t="shared" si="11"/>
        <v>226474.77000000002</v>
      </c>
      <c r="G49" s="15">
        <f t="shared" si="11"/>
        <v>224936.88</v>
      </c>
      <c r="H49" s="15">
        <f t="shared" si="11"/>
        <v>119940.45999999999</v>
      </c>
      <c r="I49" s="15">
        <f t="shared" si="11"/>
        <v>1537.8900000000103</v>
      </c>
    </row>
    <row r="50" spans="2:9" ht="12.75">
      <c r="B50" s="13" t="s">
        <v>51</v>
      </c>
      <c r="C50" s="11"/>
      <c r="D50" s="15">
        <v>0</v>
      </c>
      <c r="E50" s="16">
        <v>94484.25</v>
      </c>
      <c r="F50" s="15">
        <f t="shared" si="10"/>
        <v>94484.25</v>
      </c>
      <c r="G50" s="16">
        <v>92946.48</v>
      </c>
      <c r="H50" s="16">
        <v>92946.48</v>
      </c>
      <c r="I50" s="16">
        <f t="shared" si="6"/>
        <v>1537.770000000004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0</v>
      </c>
      <c r="E53" s="16">
        <v>15394</v>
      </c>
      <c r="F53" s="15">
        <f t="shared" si="10"/>
        <v>15394</v>
      </c>
      <c r="G53" s="16">
        <v>15393.98</v>
      </c>
      <c r="H53" s="16">
        <v>15393.98</v>
      </c>
      <c r="I53" s="16">
        <f t="shared" si="6"/>
        <v>0.020000000000436557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0</v>
      </c>
      <c r="E55" s="16">
        <v>116596.52</v>
      </c>
      <c r="F55" s="15">
        <f t="shared" si="10"/>
        <v>116596.52</v>
      </c>
      <c r="G55" s="16">
        <v>116596.42</v>
      </c>
      <c r="H55" s="16">
        <v>11600</v>
      </c>
      <c r="I55" s="16">
        <f t="shared" si="6"/>
        <v>0.10000000000582077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42675986.6</v>
      </c>
      <c r="E59" s="15">
        <f>SUM(E60:E62)</f>
        <v>-10425594.76</v>
      </c>
      <c r="F59" s="15">
        <f>SUM(F60:F62)</f>
        <v>32250391.840000004</v>
      </c>
      <c r="G59" s="15">
        <f>SUM(G60:G62)</f>
        <v>2958594.25</v>
      </c>
      <c r="H59" s="15">
        <f>SUM(H60:H62)</f>
        <v>2958594.25</v>
      </c>
      <c r="I59" s="16">
        <f t="shared" si="6"/>
        <v>29291797.590000004</v>
      </c>
    </row>
    <row r="60" spans="2:9" ht="12.75">
      <c r="B60" s="13" t="s">
        <v>61</v>
      </c>
      <c r="C60" s="11"/>
      <c r="D60" s="15">
        <v>42675986.6</v>
      </c>
      <c r="E60" s="16">
        <v>-10425594.76</v>
      </c>
      <c r="F60" s="15">
        <f t="shared" si="10"/>
        <v>32250391.840000004</v>
      </c>
      <c r="G60" s="16">
        <v>2958594.25</v>
      </c>
      <c r="H60" s="16">
        <v>2958594.25</v>
      </c>
      <c r="I60" s="16">
        <f t="shared" si="6"/>
        <v>29291797.590000004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26" t="s">
        <v>64</v>
      </c>
      <c r="C63" s="27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5000000</v>
      </c>
      <c r="F76" s="15">
        <f>SUM(F77:F83)</f>
        <v>5000000</v>
      </c>
      <c r="G76" s="15">
        <f>SUM(G77:G83)</f>
        <v>0</v>
      </c>
      <c r="H76" s="15">
        <f>SUM(H77:H83)</f>
        <v>0</v>
      </c>
      <c r="I76" s="16">
        <f t="shared" si="6"/>
        <v>5000000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>
        <v>0</v>
      </c>
      <c r="E83" s="16">
        <v>5000000</v>
      </c>
      <c r="F83" s="15">
        <f t="shared" si="10"/>
        <v>5000000</v>
      </c>
      <c r="G83" s="16">
        <v>0</v>
      </c>
      <c r="H83" s="16">
        <v>0</v>
      </c>
      <c r="I83" s="16">
        <f t="shared" si="6"/>
        <v>5000000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58117276.32</v>
      </c>
      <c r="E85" s="21">
        <f>E86+E104+E94+E114+E124+E134+E138+E147+E151</f>
        <v>863784.6499999999</v>
      </c>
      <c r="F85" s="21">
        <f t="shared" si="12"/>
        <v>58981060.97</v>
      </c>
      <c r="G85" s="21">
        <f>G86+G104+G94+G114+G124+G134+G138+G147+G151</f>
        <v>58911490.69</v>
      </c>
      <c r="H85" s="21">
        <f>H86+H104+H94+H114+H124+H134+H138+H147+H151</f>
        <v>58911490.69</v>
      </c>
      <c r="I85" s="21">
        <f t="shared" si="12"/>
        <v>69570.27999999933</v>
      </c>
    </row>
    <row r="86" spans="2:9" ht="12.75">
      <c r="B86" s="3" t="s">
        <v>12</v>
      </c>
      <c r="C86" s="9"/>
      <c r="D86" s="15">
        <f>SUM(D87:D93)</f>
        <v>8169152.52</v>
      </c>
      <c r="E86" s="15">
        <f>SUM(E87:E93)</f>
        <v>-437248.24</v>
      </c>
      <c r="F86" s="15">
        <f>SUM(F87:F93)</f>
        <v>7731904.279999999</v>
      </c>
      <c r="G86" s="15">
        <f>SUM(G87:G93)</f>
        <v>7731904.28</v>
      </c>
      <c r="H86" s="15">
        <f>SUM(H87:H93)</f>
        <v>7731904.28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>
        <v>8169152.52</v>
      </c>
      <c r="E87" s="16">
        <v>-437248.24</v>
      </c>
      <c r="F87" s="15">
        <f aca="true" t="shared" si="14" ref="F87:F103">D87+E87</f>
        <v>7731904.279999999</v>
      </c>
      <c r="G87" s="16">
        <v>7731904.28</v>
      </c>
      <c r="H87" s="16">
        <v>7731904.28</v>
      </c>
      <c r="I87" s="16">
        <f t="shared" si="13"/>
        <v>0</v>
      </c>
    </row>
    <row r="88" spans="2:9" ht="12.75">
      <c r="B88" s="13" t="s">
        <v>14</v>
      </c>
      <c r="C88" s="11"/>
      <c r="D88" s="15">
        <v>0</v>
      </c>
      <c r="E88" s="16">
        <v>0</v>
      </c>
      <c r="F88" s="15">
        <f t="shared" si="14"/>
        <v>0</v>
      </c>
      <c r="G88" s="16">
        <v>0</v>
      </c>
      <c r="H88" s="16">
        <v>0</v>
      </c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528745.64</v>
      </c>
      <c r="E94" s="15">
        <f>SUM(E95:E103)</f>
        <v>506452.81999999995</v>
      </c>
      <c r="F94" s="15">
        <f>SUM(F95:F103)</f>
        <v>1035198.46</v>
      </c>
      <c r="G94" s="15">
        <f>SUM(G95:G103)</f>
        <v>1035198.46</v>
      </c>
      <c r="H94" s="15">
        <f>SUM(H95:H103)</f>
        <v>1035198.46</v>
      </c>
      <c r="I94" s="16">
        <f t="shared" si="13"/>
        <v>0</v>
      </c>
    </row>
    <row r="95" spans="2:9" ht="12.75">
      <c r="B95" s="13" t="s">
        <v>21</v>
      </c>
      <c r="C95" s="11"/>
      <c r="D95" s="15">
        <v>528745.64</v>
      </c>
      <c r="E95" s="16">
        <v>-54419.14</v>
      </c>
      <c r="F95" s="15">
        <f t="shared" si="14"/>
        <v>474326.5</v>
      </c>
      <c r="G95" s="16">
        <v>474326.5</v>
      </c>
      <c r="H95" s="16">
        <v>474326.5</v>
      </c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>
        <v>0</v>
      </c>
      <c r="E98" s="16">
        <v>189706.46</v>
      </c>
      <c r="F98" s="15">
        <f t="shared" si="14"/>
        <v>189706.46</v>
      </c>
      <c r="G98" s="16">
        <v>189706.46</v>
      </c>
      <c r="H98" s="16">
        <v>189706.46</v>
      </c>
      <c r="I98" s="16">
        <f t="shared" si="13"/>
        <v>0</v>
      </c>
    </row>
    <row r="99" spans="2:9" ht="12.75">
      <c r="B99" s="13" t="s">
        <v>25</v>
      </c>
      <c r="C99" s="11"/>
      <c r="D99" s="15">
        <v>0</v>
      </c>
      <c r="E99" s="16">
        <v>53075.61</v>
      </c>
      <c r="F99" s="15">
        <f t="shared" si="14"/>
        <v>53075.61</v>
      </c>
      <c r="G99" s="16">
        <v>53075.61</v>
      </c>
      <c r="H99" s="16">
        <v>53075.61</v>
      </c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>
        <v>0</v>
      </c>
      <c r="E101" s="16">
        <v>42177.6</v>
      </c>
      <c r="F101" s="15">
        <f t="shared" si="14"/>
        <v>42177.6</v>
      </c>
      <c r="G101" s="16">
        <v>42177.6</v>
      </c>
      <c r="H101" s="16">
        <v>42177.6</v>
      </c>
      <c r="I101" s="16">
        <f t="shared" si="13"/>
        <v>0</v>
      </c>
    </row>
    <row r="102" spans="2:9" ht="12.75">
      <c r="B102" s="13" t="s">
        <v>28</v>
      </c>
      <c r="C102" s="11"/>
      <c r="D102" s="15">
        <v>0</v>
      </c>
      <c r="E102" s="16">
        <v>275912.29</v>
      </c>
      <c r="F102" s="15">
        <f t="shared" si="14"/>
        <v>275912.29</v>
      </c>
      <c r="G102" s="16">
        <v>275912.29</v>
      </c>
      <c r="H102" s="16">
        <v>275912.29</v>
      </c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7827963.63</v>
      </c>
      <c r="E104" s="15">
        <f>SUM(E105:E113)</f>
        <v>-120494.82</v>
      </c>
      <c r="F104" s="15">
        <f>SUM(F105:F113)</f>
        <v>7707468.8100000005</v>
      </c>
      <c r="G104" s="15">
        <f>SUM(G105:G113)</f>
        <v>7707468.8100000005</v>
      </c>
      <c r="H104" s="15">
        <f>SUM(H105:H113)</f>
        <v>7707468.8100000005</v>
      </c>
      <c r="I104" s="16">
        <f t="shared" si="13"/>
        <v>0</v>
      </c>
    </row>
    <row r="105" spans="2:9" ht="12.75">
      <c r="B105" s="13" t="s">
        <v>31</v>
      </c>
      <c r="C105" s="11"/>
      <c r="D105" s="15">
        <v>6692941</v>
      </c>
      <c r="E105" s="16">
        <v>-6005</v>
      </c>
      <c r="F105" s="16">
        <f>D105+E105</f>
        <v>6686936</v>
      </c>
      <c r="G105" s="16">
        <v>6686936</v>
      </c>
      <c r="H105" s="16">
        <v>6686936</v>
      </c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>
        <v>892014.96</v>
      </c>
      <c r="E107" s="16">
        <v>-223003.38</v>
      </c>
      <c r="F107" s="16">
        <f t="shared" si="15"/>
        <v>669011.58</v>
      </c>
      <c r="G107" s="16">
        <v>669011.58</v>
      </c>
      <c r="H107" s="16">
        <v>669011.58</v>
      </c>
      <c r="I107" s="16">
        <f t="shared" si="13"/>
        <v>0</v>
      </c>
    </row>
    <row r="108" spans="2:9" ht="12.75">
      <c r="B108" s="13" t="s">
        <v>34</v>
      </c>
      <c r="C108" s="11"/>
      <c r="D108" s="15">
        <v>0</v>
      </c>
      <c r="E108" s="16">
        <v>7556.24</v>
      </c>
      <c r="F108" s="16">
        <f t="shared" si="15"/>
        <v>7556.24</v>
      </c>
      <c r="G108" s="16">
        <v>7556.24</v>
      </c>
      <c r="H108" s="16">
        <v>7556.24</v>
      </c>
      <c r="I108" s="16">
        <f t="shared" si="13"/>
        <v>0</v>
      </c>
    </row>
    <row r="109" spans="2:9" ht="12.75">
      <c r="B109" s="13" t="s">
        <v>35</v>
      </c>
      <c r="C109" s="11"/>
      <c r="D109" s="15">
        <v>243007.67</v>
      </c>
      <c r="E109" s="16">
        <v>100957.32</v>
      </c>
      <c r="F109" s="16">
        <f t="shared" si="15"/>
        <v>343964.99</v>
      </c>
      <c r="G109" s="16">
        <v>343964.99</v>
      </c>
      <c r="H109" s="16">
        <v>343964.99</v>
      </c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26" t="s">
        <v>40</v>
      </c>
      <c r="C114" s="27"/>
      <c r="D114" s="15">
        <f>SUM(D115:D123)</f>
        <v>5089878</v>
      </c>
      <c r="E114" s="15">
        <f>SUM(E115:E123)</f>
        <v>3197087.1</v>
      </c>
      <c r="F114" s="15">
        <f>SUM(F115:F123)</f>
        <v>8286965.1</v>
      </c>
      <c r="G114" s="15">
        <f>SUM(G115:G123)</f>
        <v>8217394.82</v>
      </c>
      <c r="H114" s="15">
        <f>SUM(H115:H123)</f>
        <v>8217394.82</v>
      </c>
      <c r="I114" s="16">
        <f t="shared" si="13"/>
        <v>69570.27999999933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>
        <v>5089878</v>
      </c>
      <c r="E118" s="16">
        <v>3197087.1</v>
      </c>
      <c r="F118" s="16">
        <f t="shared" si="16"/>
        <v>8286965.1</v>
      </c>
      <c r="G118" s="16">
        <v>8217394.82</v>
      </c>
      <c r="H118" s="16">
        <v>8217394.82</v>
      </c>
      <c r="I118" s="16">
        <f t="shared" si="13"/>
        <v>69570.27999999933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172197.52</v>
      </c>
      <c r="F124" s="15">
        <f>SUM(F125:F133)</f>
        <v>172197.52</v>
      </c>
      <c r="G124" s="15">
        <f>SUM(G125:G133)</f>
        <v>172197.52</v>
      </c>
      <c r="H124" s="15">
        <f>SUM(H125:H133)</f>
        <v>172197.52</v>
      </c>
      <c r="I124" s="16">
        <f t="shared" si="13"/>
        <v>0</v>
      </c>
    </row>
    <row r="125" spans="2:9" ht="12.75">
      <c r="B125" s="13" t="s">
        <v>51</v>
      </c>
      <c r="C125" s="11"/>
      <c r="D125" s="15">
        <v>0</v>
      </c>
      <c r="E125" s="16">
        <v>147140.02</v>
      </c>
      <c r="F125" s="16">
        <f>D125+E125</f>
        <v>147140.02</v>
      </c>
      <c r="G125" s="16">
        <v>147140.02</v>
      </c>
      <c r="H125" s="16">
        <v>147140.02</v>
      </c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>
        <v>0</v>
      </c>
      <c r="E130" s="16">
        <v>25057.5</v>
      </c>
      <c r="F130" s="16">
        <f t="shared" si="17"/>
        <v>25057.5</v>
      </c>
      <c r="G130" s="16">
        <v>25057.5</v>
      </c>
      <c r="H130" s="16">
        <v>25057.5</v>
      </c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36501536.53</v>
      </c>
      <c r="E134" s="15">
        <f>SUM(E135:E137)</f>
        <v>-2454209.73</v>
      </c>
      <c r="F134" s="15">
        <f>SUM(F135:F137)</f>
        <v>34047326.800000004</v>
      </c>
      <c r="G134" s="15">
        <f>SUM(G135:G137)</f>
        <v>34047326.8</v>
      </c>
      <c r="H134" s="15">
        <f>SUM(H135:H137)</f>
        <v>34047326.8</v>
      </c>
      <c r="I134" s="16">
        <f t="shared" si="13"/>
        <v>0</v>
      </c>
    </row>
    <row r="135" spans="2:9" ht="12.75">
      <c r="B135" s="13" t="s">
        <v>61</v>
      </c>
      <c r="C135" s="11"/>
      <c r="D135" s="15">
        <v>36501536.53</v>
      </c>
      <c r="E135" s="16">
        <v>-2656122.73</v>
      </c>
      <c r="F135" s="16">
        <f>D135+E135</f>
        <v>33845413.800000004</v>
      </c>
      <c r="G135" s="16">
        <v>33845413.8</v>
      </c>
      <c r="H135" s="16">
        <v>33845413.8</v>
      </c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>
        <v>0</v>
      </c>
      <c r="E137" s="16">
        <v>201913</v>
      </c>
      <c r="F137" s="16">
        <f>D137+E137</f>
        <v>201913</v>
      </c>
      <c r="G137" s="16">
        <v>201913</v>
      </c>
      <c r="H137" s="16">
        <v>201913</v>
      </c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175843760.69</v>
      </c>
      <c r="E160" s="14">
        <f t="shared" si="21"/>
        <v>63133584.8</v>
      </c>
      <c r="F160" s="14">
        <f t="shared" si="21"/>
        <v>238977345.49</v>
      </c>
      <c r="G160" s="14">
        <f t="shared" si="21"/>
        <v>200130109.07</v>
      </c>
      <c r="H160" s="14">
        <f t="shared" si="21"/>
        <v>192192115.46999997</v>
      </c>
      <c r="I160" s="14">
        <f t="shared" si="21"/>
        <v>38847236.42000001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  <row r="172" spans="2:8" ht="13.5" thickBot="1">
      <c r="B172" s="43"/>
      <c r="C172" s="43"/>
      <c r="E172" s="43"/>
      <c r="F172" s="43"/>
      <c r="G172" s="43"/>
      <c r="H172" s="43"/>
    </row>
    <row r="173" spans="2:8" ht="12.75">
      <c r="B173" s="45" t="s">
        <v>89</v>
      </c>
      <c r="C173" s="45"/>
      <c r="E173" s="45" t="s">
        <v>92</v>
      </c>
      <c r="F173" s="45"/>
      <c r="G173" s="45"/>
      <c r="H173" s="45"/>
    </row>
    <row r="174" spans="2:8" ht="12.75">
      <c r="B174" s="44" t="s">
        <v>90</v>
      </c>
      <c r="C174" s="44"/>
      <c r="E174" s="44" t="s">
        <v>93</v>
      </c>
      <c r="F174" s="44"/>
      <c r="G174" s="44"/>
      <c r="H174" s="44"/>
    </row>
    <row r="175" spans="2:8" ht="12.75">
      <c r="B175" s="44" t="s">
        <v>91</v>
      </c>
      <c r="C175" s="44"/>
      <c r="E175" s="44" t="s">
        <v>94</v>
      </c>
      <c r="F175" s="44"/>
      <c r="G175" s="44"/>
      <c r="H175" s="44"/>
    </row>
    <row r="184" spans="2:8" ht="13.5" thickBot="1">
      <c r="B184" s="43"/>
      <c r="C184" s="43"/>
      <c r="E184" s="43"/>
      <c r="F184" s="43"/>
      <c r="G184" s="43"/>
      <c r="H184" s="43"/>
    </row>
    <row r="185" spans="2:8" ht="12.75">
      <c r="B185" s="45" t="s">
        <v>95</v>
      </c>
      <c r="C185" s="45"/>
      <c r="E185" s="45" t="s">
        <v>98</v>
      </c>
      <c r="F185" s="45"/>
      <c r="G185" s="45"/>
      <c r="H185" s="45"/>
    </row>
    <row r="186" spans="2:8" ht="12.75">
      <c r="B186" s="44" t="s">
        <v>96</v>
      </c>
      <c r="C186" s="44"/>
      <c r="E186" s="44" t="s">
        <v>99</v>
      </c>
      <c r="F186" s="44"/>
      <c r="G186" s="44"/>
      <c r="H186" s="44"/>
    </row>
    <row r="187" spans="2:8" ht="12.75">
      <c r="B187" s="44" t="s">
        <v>97</v>
      </c>
      <c r="C187" s="44"/>
      <c r="E187" s="44" t="s">
        <v>100</v>
      </c>
      <c r="F187" s="44"/>
      <c r="G187" s="44"/>
      <c r="H187" s="44"/>
    </row>
  </sheetData>
  <sheetProtection/>
  <mergeCells count="24">
    <mergeCell ref="B185:C185"/>
    <mergeCell ref="B186:C186"/>
    <mergeCell ref="B187:C187"/>
    <mergeCell ref="E185:H185"/>
    <mergeCell ref="E186:H186"/>
    <mergeCell ref="E187:H187"/>
    <mergeCell ref="B173:C173"/>
    <mergeCell ref="B174:C174"/>
    <mergeCell ref="B175:C175"/>
    <mergeCell ref="E173:H173"/>
    <mergeCell ref="E174:H174"/>
    <mergeCell ref="E175:H175"/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2019-03-14T00:01:50Z</cp:lastPrinted>
  <dcterms:created xsi:type="dcterms:W3CDTF">2016-10-11T20:25:15Z</dcterms:created>
  <dcterms:modified xsi:type="dcterms:W3CDTF">2019-03-14T00:02:08Z</dcterms:modified>
  <cp:category/>
  <cp:version/>
  <cp:contentType/>
  <cp:contentStatus/>
</cp:coreProperties>
</file>