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80" i="1" l="1"/>
  <c r="F379" i="1" l="1"/>
  <c r="F296" i="1" l="1"/>
  <c r="F187" i="1" l="1"/>
  <c r="D248" i="1"/>
  <c r="E248" i="1"/>
  <c r="D241" i="1"/>
  <c r="E24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1" i="1"/>
  <c r="E301" i="1"/>
  <c r="D290" i="1"/>
  <c r="E290" i="1"/>
  <c r="D273" i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9" i="1"/>
  <c r="F331" i="1"/>
  <c r="F325" i="1"/>
  <c r="F305" i="1"/>
  <c r="F307" i="1"/>
  <c r="F309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301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396" i="1" l="1"/>
  <c r="F395" i="1"/>
  <c r="E394" i="1"/>
  <c r="D394" i="1"/>
  <c r="C394" i="1"/>
  <c r="F393" i="1"/>
  <c r="F392" i="1"/>
  <c r="E391" i="1"/>
  <c r="D391" i="1"/>
  <c r="C391" i="1"/>
  <c r="F390" i="1"/>
  <c r="F389" i="1"/>
  <c r="E388" i="1"/>
  <c r="D388" i="1"/>
  <c r="C388" i="1"/>
  <c r="F387" i="1"/>
  <c r="F386" i="1"/>
  <c r="E385" i="1"/>
  <c r="D385" i="1"/>
  <c r="C385" i="1"/>
  <c r="F384" i="1"/>
  <c r="F383" i="1"/>
  <c r="E382" i="1"/>
  <c r="E381" i="1" s="1"/>
  <c r="D382" i="1"/>
  <c r="C382" i="1"/>
  <c r="F377" i="1"/>
  <c r="F376" i="1"/>
  <c r="E375" i="1"/>
  <c r="D375" i="1"/>
  <c r="C375" i="1"/>
  <c r="F374" i="1"/>
  <c r="F373" i="1"/>
  <c r="E372" i="1"/>
  <c r="D372" i="1"/>
  <c r="C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E348" i="1"/>
  <c r="D348" i="1"/>
  <c r="C348" i="1"/>
  <c r="F346" i="1"/>
  <c r="F344" i="1"/>
  <c r="E342" i="1"/>
  <c r="D342" i="1"/>
  <c r="C342" i="1"/>
  <c r="F341" i="1"/>
  <c r="F339" i="1" s="1"/>
  <c r="E339" i="1"/>
  <c r="D339" i="1"/>
  <c r="C339" i="1"/>
  <c r="F338" i="1"/>
  <c r="F336" i="1" s="1"/>
  <c r="E336" i="1"/>
  <c r="D336" i="1"/>
  <c r="C336" i="1"/>
  <c r="F335" i="1"/>
  <c r="F333" i="1"/>
  <c r="F327" i="1"/>
  <c r="F326" i="1"/>
  <c r="F323" i="1"/>
  <c r="E321" i="1"/>
  <c r="D321" i="1"/>
  <c r="C321" i="1"/>
  <c r="F320" i="1"/>
  <c r="F318" i="1" s="1"/>
  <c r="E318" i="1"/>
  <c r="D318" i="1"/>
  <c r="C318" i="1"/>
  <c r="F317" i="1"/>
  <c r="F315" i="1" s="1"/>
  <c r="E315" i="1"/>
  <c r="D315" i="1"/>
  <c r="D289" i="1" s="1"/>
  <c r="C315" i="1"/>
  <c r="F314" i="1"/>
  <c r="F312" i="1"/>
  <c r="E310" i="1"/>
  <c r="D310" i="1"/>
  <c r="C310" i="1"/>
  <c r="F303" i="1"/>
  <c r="F301" i="1" s="1"/>
  <c r="F300" i="1"/>
  <c r="F298" i="1"/>
  <c r="F292" i="1"/>
  <c r="F288" i="1"/>
  <c r="F286" i="1"/>
  <c r="E284" i="1"/>
  <c r="D284" i="1"/>
  <c r="C284" i="1"/>
  <c r="F272" i="1"/>
  <c r="F271" i="1"/>
  <c r="F269" i="1"/>
  <c r="E267" i="1"/>
  <c r="E266" i="1" s="1"/>
  <c r="D267" i="1"/>
  <c r="D266" i="1" s="1"/>
  <c r="C267" i="1"/>
  <c r="F265" i="1"/>
  <c r="F264" i="1"/>
  <c r="F262" i="1"/>
  <c r="F260" i="1"/>
  <c r="F258" i="1"/>
  <c r="F256" i="1"/>
  <c r="F255" i="1"/>
  <c r="F254" i="1"/>
  <c r="F253" i="1"/>
  <c r="F252" i="1"/>
  <c r="F250" i="1"/>
  <c r="C248" i="1"/>
  <c r="F245" i="1"/>
  <c r="F243" i="1"/>
  <c r="F238" i="1"/>
  <c r="F237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F180" i="1" s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6" i="1" l="1"/>
  <c r="D381" i="1"/>
  <c r="D347" i="1"/>
  <c r="E347" i="1"/>
  <c r="F222" i="1"/>
  <c r="F233" i="1"/>
  <c r="F241" i="1"/>
  <c r="F248" i="1"/>
  <c r="F372" i="1"/>
  <c r="F385" i="1"/>
  <c r="F391" i="1"/>
  <c r="E289" i="1"/>
  <c r="F203" i="1"/>
  <c r="F151" i="1"/>
  <c r="F192" i="1"/>
  <c r="F167" i="1"/>
  <c r="F348" i="1"/>
  <c r="F36" i="1"/>
  <c r="E6" i="1"/>
  <c r="F23" i="1"/>
  <c r="F99" i="1"/>
  <c r="F290" i="1"/>
  <c r="F382" i="1"/>
  <c r="F388" i="1"/>
  <c r="F394" i="1"/>
  <c r="F375" i="1"/>
  <c r="F112" i="1"/>
  <c r="F267" i="1"/>
  <c r="F284" i="1"/>
  <c r="C289" i="1"/>
  <c r="F321" i="1"/>
  <c r="F342" i="1"/>
  <c r="C347" i="1"/>
  <c r="E57" i="1"/>
  <c r="F136" i="1"/>
  <c r="C150" i="1"/>
  <c r="F310" i="1"/>
  <c r="C381" i="1"/>
  <c r="F13" i="1"/>
  <c r="D57" i="1"/>
  <c r="F118" i="1"/>
  <c r="C266" i="1"/>
  <c r="F129" i="1"/>
  <c r="F80" i="1"/>
  <c r="C6" i="1"/>
  <c r="F50" i="1"/>
  <c r="F7" i="1"/>
  <c r="F58" i="1"/>
  <c r="C57" i="1"/>
  <c r="F347" i="1" l="1"/>
  <c r="F381" i="1"/>
  <c r="F289" i="1"/>
  <c r="F6" i="1"/>
  <c r="F266" i="1"/>
  <c r="F150" i="1"/>
  <c r="E397" i="1"/>
  <c r="D397" i="1"/>
  <c r="G48" i="1" s="1"/>
  <c r="C397" i="1"/>
  <c r="F57" i="1"/>
  <c r="F397" i="1" l="1"/>
  <c r="G31" i="1"/>
  <c r="G32" i="1"/>
  <c r="G49" i="1"/>
  <c r="G28" i="1"/>
  <c r="G144" i="1"/>
  <c r="G33" i="1"/>
  <c r="G29" i="1"/>
  <c r="G34" i="1"/>
  <c r="G30" i="1"/>
  <c r="G392" i="1"/>
  <c r="G386" i="1"/>
  <c r="G377" i="1"/>
  <c r="G372" i="1"/>
  <c r="G369" i="1"/>
  <c r="G365" i="1"/>
  <c r="G361" i="1"/>
  <c r="G357" i="1"/>
  <c r="G353" i="1"/>
  <c r="G349" i="1"/>
  <c r="G344" i="1"/>
  <c r="G339" i="1"/>
  <c r="G334" i="1"/>
  <c r="G322" i="1"/>
  <c r="G320" i="1"/>
  <c r="G315" i="1"/>
  <c r="G311" i="1"/>
  <c r="G303" i="1"/>
  <c r="G298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4" i="1"/>
  <c r="G388" i="1"/>
  <c r="G382" i="1"/>
  <c r="G368" i="1"/>
  <c r="G360" i="1"/>
  <c r="G352" i="1"/>
  <c r="G347" i="1"/>
  <c r="G343" i="1"/>
  <c r="G341" i="1"/>
  <c r="G318" i="1"/>
  <c r="G302" i="1"/>
  <c r="G300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1" i="1"/>
  <c r="G385" i="1"/>
  <c r="G376" i="1"/>
  <c r="G395" i="1"/>
  <c r="G383" i="1"/>
  <c r="G371" i="1"/>
  <c r="G363" i="1"/>
  <c r="G355" i="1"/>
  <c r="G345" i="1"/>
  <c r="G338" i="1"/>
  <c r="G321" i="1"/>
  <c r="G314" i="1"/>
  <c r="G299" i="1"/>
  <c r="G285" i="1"/>
  <c r="G273" i="1"/>
  <c r="G265" i="1"/>
  <c r="G258" i="1"/>
  <c r="G250" i="1"/>
  <c r="G234" i="1"/>
  <c r="G225" i="1"/>
  <c r="G218" i="1"/>
  <c r="G210" i="1"/>
  <c r="G201" i="1"/>
  <c r="G190" i="1"/>
  <c r="G387" i="1"/>
  <c r="G364" i="1"/>
  <c r="G348" i="1"/>
  <c r="G342" i="1"/>
  <c r="G317" i="1"/>
  <c r="G297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6" i="1"/>
  <c r="G384" i="1"/>
  <c r="G370" i="1"/>
  <c r="G354" i="1"/>
  <c r="G312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6" i="1"/>
  <c r="G350" i="1"/>
  <c r="G336" i="1"/>
  <c r="G332" i="1"/>
  <c r="G252" i="1"/>
  <c r="G248" i="1"/>
  <c r="G242" i="1"/>
  <c r="G238" i="1"/>
  <c r="G198" i="1"/>
  <c r="G178" i="1"/>
  <c r="G159" i="1"/>
  <c r="G374" i="1"/>
  <c r="G359" i="1"/>
  <c r="G340" i="1"/>
  <c r="G316" i="1"/>
  <c r="G289" i="1"/>
  <c r="G270" i="1"/>
  <c r="G253" i="1"/>
  <c r="G232" i="1"/>
  <c r="G214" i="1"/>
  <c r="G196" i="1"/>
  <c r="G381" i="1"/>
  <c r="G346" i="1"/>
  <c r="G301" i="1"/>
  <c r="G226" i="1"/>
  <c r="G207" i="1"/>
  <c r="G180" i="1"/>
  <c r="G154" i="1"/>
  <c r="G134" i="1"/>
  <c r="G116" i="1"/>
  <c r="G96" i="1"/>
  <c r="G390" i="1"/>
  <c r="G362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7" i="1"/>
  <c r="G323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9" i="1"/>
  <c r="G367" i="1"/>
  <c r="G351" i="1"/>
  <c r="G333" i="1"/>
  <c r="G310" i="1"/>
  <c r="G277" i="1"/>
  <c r="G262" i="1"/>
  <c r="G243" i="1"/>
  <c r="G222" i="1"/>
  <c r="G206" i="1"/>
  <c r="G393" i="1"/>
  <c r="G356" i="1"/>
  <c r="G319" i="1"/>
  <c r="G275" i="1"/>
  <c r="G215" i="1"/>
  <c r="G193" i="1"/>
  <c r="G173" i="1"/>
  <c r="G149" i="1"/>
  <c r="G125" i="1"/>
  <c r="G105" i="1"/>
  <c r="G79" i="1"/>
  <c r="G373" i="1"/>
  <c r="G313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8" i="1"/>
  <c r="G335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5" i="1"/>
  <c r="G80" i="1"/>
  <c r="G136" i="1"/>
  <c r="G57" i="1" l="1"/>
</calcChain>
</file>

<file path=xl/sharedStrings.xml><?xml version="1.0" encoding="utf-8"?>
<sst xmlns="http://schemas.openxmlformats.org/spreadsheetml/2006/main" count="704" uniqueCount="699">
  <si>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</si>
  <si>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</si>
  <si>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</si>
  <si>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</si>
  <si>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</si>
  <si>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</si>
  <si>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</si>
  <si>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</si>
  <si>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</si>
  <si>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</si>
  <si>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</si>
  <si>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</si>
  <si>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</si>
  <si>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</si>
  <si>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</si>
  <si>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</si>
  <si>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</si>
  <si>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</si>
  <si>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</si>
  <si>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</si>
  <si>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</si>
  <si>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</si>
  <si>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</si>
  <si>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</si>
  <si>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</si>
  <si>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</si>
  <si>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</si>
  <si>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</si>
  <si>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</si>
  <si>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</si>
  <si>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</si>
  <si>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</si>
  <si>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</si>
  <si>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</si>
  <si>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</si>
  <si>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</si>
  <si>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</si>
  <si>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</si>
  <si>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</si>
  <si>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</si>
  <si>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</si>
  <si>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</si>
  <si>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</si>
  <si>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</si>
  <si>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</si>
  <si>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</si>
  <si>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</si>
  <si>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</si>
  <si>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</si>
  <si>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</si>
  <si>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</si>
  <si>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</si>
  <si>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</si>
  <si>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</si>
  <si>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</si>
  <si>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</si>
  <si>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</si>
  <si>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</si>
  <si>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</si>
  <si>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</si>
  <si>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</si>
  <si>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</si>
  <si>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</si>
  <si>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</si>
  <si>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</si>
  <si>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</si>
  <si>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</si>
  <si>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</si>
  <si>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</si>
  <si>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</si>
  <si>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</si>
  <si>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</si>
  <si>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</si>
  <si>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</si>
  <si>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</si>
  <si>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</si>
  <si>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</si>
  <si>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</si>
  <si>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</si>
  <si>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</si>
  <si>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</si>
  <si>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</si>
  <si>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</si>
  <si>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</si>
  <si>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</si>
  <si>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</si>
  <si>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</si>
  <si>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</si>
  <si>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</si>
  <si>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</si>
  <si>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</si>
  <si>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</si>
  <si>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</si>
  <si>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</si>
  <si>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</si>
  <si>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</si>
  <si>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</si>
  <si>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</si>
  <si>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</si>
  <si>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</si>
  <si>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</si>
  <si>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</si>
  <si>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</si>
  <si>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</si>
  <si>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</si>
  <si>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</si>
  <si>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</si>
  <si>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</si>
  <si>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</si>
  <si>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</si>
  <si>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</si>
  <si>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</si>
  <si>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</si>
  <si>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</si>
  <si>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</si>
  <si>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</si>
  <si>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</si>
  <si>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</si>
  <si>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</si>
  <si>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</si>
  <si>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</si>
  <si>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</si>
  <si>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</si>
  <si>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</si>
  <si>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</si>
  <si>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</si>
  <si>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</si>
  <si>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</si>
  <si>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</si>
  <si>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</si>
  <si>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</si>
  <si>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</si>
  <si>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</si>
  <si>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</si>
  <si>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</si>
  <si>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</si>
  <si>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</si>
  <si>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</si>
  <si>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</si>
  <si>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</si>
  <si>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</si>
  <si>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</si>
  <si>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</si>
  <si>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</si>
  <si>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</si>
  <si>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</si>
  <si>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</si>
  <si>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</si>
  <si>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</si>
  <si>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</si>
  <si>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</si>
  <si>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</si>
  <si>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</si>
  <si>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</si>
  <si>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</si>
  <si>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</si>
  <si>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</si>
  <si>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</si>
  <si>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</si>
  <si>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</si>
  <si>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</si>
  <si>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</si>
  <si>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</si>
  <si>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</si>
  <si>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</si>
  <si>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</si>
  <si>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</si>
  <si>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</si>
  <si>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</si>
  <si>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</si>
  <si>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</si>
  <si>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</si>
  <si>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</si>
  <si>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</si>
  <si>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</si>
  <si>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</si>
  <si>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</si>
  <si>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</si>
  <si>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</si>
  <si>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</si>
  <si>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</si>
  <si>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</si>
  <si>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</si>
  <si>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</si>
  <si>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</si>
  <si>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</si>
  <si>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</si>
  <si>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</si>
  <si>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</si>
  <si>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</si>
  <si>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</si>
  <si>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</si>
  <si>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</si>
  <si>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</si>
  <si>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</si>
  <si>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</si>
  <si>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</si>
  <si>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</si>
  <si>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</si>
  <si>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</si>
  <si>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</si>
  <si>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</si>
  <si>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</si>
  <si>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</si>
  <si>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</si>
  <si>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</si>
  <si>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</si>
  <si>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</si>
  <si>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</si>
  <si>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</si>
  <si>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</si>
  <si>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</si>
  <si>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</si>
  <si>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</si>
  <si>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</si>
  <si>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</si>
  <si>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</si>
  <si>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</si>
  <si>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</si>
  <si>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</si>
  <si>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</si>
  <si>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</si>
  <si>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</si>
  <si>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</si>
  <si>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</si>
  <si>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</si>
  <si>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</si>
  <si>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</si>
  <si>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</si>
  <si>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</si>
  <si>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</si>
  <si>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</si>
  <si>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</si>
  <si>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</si>
  <si>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</si>
  <si>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</si>
  <si>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</si>
  <si>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</si>
  <si>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</si>
  <si>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</si>
  <si>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</si>
  <si>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</si>
  <si>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</si>
  <si>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</si>
  <si>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</si>
  <si>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</si>
  <si>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</si>
  <si>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</si>
  <si>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</si>
  <si>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</si>
  <si>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</si>
  <si>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</si>
  <si>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</si>
  <si>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</si>
  <si>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</si>
  <si>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</si>
  <si>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</si>
  <si>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</si>
  <si>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</si>
  <si>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</si>
  <si>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</si>
  <si>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</si>
  <si>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</si>
  <si>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</si>
  <si>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</si>
  <si>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</si>
  <si>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</si>
  <si>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</si>
  <si>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</si>
  <si>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</si>
  <si>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</si>
  <si>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</si>
  <si>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</si>
  <si>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</si>
  <si>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</si>
  <si>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</si>
  <si>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</si>
  <si>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</si>
  <si>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</si>
  <si>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</si>
  <si>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</si>
  <si>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</si>
  <si>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</si>
  <si>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</si>
  <si>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</si>
  <si>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</si>
  <si>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</si>
  <si>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</si>
  <si>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</si>
  <si>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</si>
  <si>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</si>
  <si>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</si>
  <si>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</si>
  <si>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</si>
  <si>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</si>
  <si>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</si>
  <si>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</si>
  <si>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</si>
  <si>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</si>
  <si>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</si>
  <si>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</si>
  <si>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</si>
  <si>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</si>
  <si>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</si>
  <si>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</si>
  <si>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</si>
  <si>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</si>
  <si>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</si>
  <si>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</si>
  <si>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</si>
  <si>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</si>
  <si>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</si>
  <si>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</si>
  <si>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</si>
  <si>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</si>
  <si>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</si>
  <si>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</si>
  <si>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</si>
  <si>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</si>
  <si>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</si>
  <si>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</si>
  <si>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</si>
  <si>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</si>
  <si>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</si>
  <si>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</si>
  <si>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</si>
  <si>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</si>
  <si>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</si>
  <si>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</si>
  <si>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</si>
  <si>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</si>
  <si>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</si>
  <si>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</si>
  <si>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</si>
  <si>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</si>
  <si>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</si>
  <si>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</si>
  <si>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</si>
  <si>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</si>
  <si>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</si>
  <si>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</si>
  <si>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</si>
  <si>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</si>
  <si>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</si>
  <si>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</si>
  <si>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</si>
  <si>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</si>
  <si>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</si>
  <si>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</si>
  <si>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</si>
  <si>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</si>
  <si>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</si>
  <si>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</si>
  <si>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</si>
  <si>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</si>
  <si>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</si>
  <si>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</si>
  <si>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</si>
  <si>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</si>
  <si>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</si>
  <si>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</si>
  <si>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</si>
  <si>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</si>
  <si>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</si>
  <si>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</si>
  <si>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</si>
  <si>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</si>
  <si>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</si>
  <si>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</si>
  <si>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</si>
  <si>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</si>
  <si>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</si>
  <si>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</si>
  <si>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</si>
  <si>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</si>
  <si>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</si>
  <si>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</si>
  <si>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</si>
  <si>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</si>
  <si>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</si>
  <si>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</si>
  <si>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</si>
  <si>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</si>
  <si>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</si>
  <si>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</si>
  <si>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</si>
  <si>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</si>
  <si>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</si>
  <si>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</si>
  <si>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</si>
  <si>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</si>
  <si>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</si>
  <si>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</si>
  <si>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</si>
  <si>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</si>
  <si>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</si>
  <si>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</si>
  <si>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</si>
  <si>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</si>
  <si>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</si>
  <si>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</si>
  <si>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</si>
  <si>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</si>
  <si>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</si>
  <si>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</si>
  <si>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</si>
  <si>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</si>
  <si>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</si>
  <si>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</si>
  <si>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</si>
  <si>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</si>
  <si>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</si>
  <si>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</si>
  <si>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</si>
  <si>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</si>
  <si>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</si>
  <si>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</si>
  <si>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</si>
  <si>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</si>
  <si>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</si>
  <si>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</si>
  <si>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</si>
  <si>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</si>
  <si>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</si>
  <si>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</si>
  <si>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</si>
  <si>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</si>
  <si>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</si>
  <si>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</si>
  <si>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</si>
  <si>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</si>
  <si>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</si>
  <si>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</si>
  <si>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</si>
  <si>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</si>
  <si>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</si>
  <si>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</si>
  <si>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</si>
  <si>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</si>
  <si>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</si>
  <si>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</si>
  <si>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</si>
  <si>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</si>
  <si>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</si>
  <si>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</si>
  <si>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</si>
  <si>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</si>
  <si>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</si>
  <si>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</si>
  <si>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</si>
  <si>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</si>
  <si>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</si>
  <si>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</si>
  <si>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</si>
  <si>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</si>
  <si>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</si>
  <si>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</si>
  <si>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</si>
  <si>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</si>
  <si>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</si>
  <si>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</si>
  <si>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</si>
  <si>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</si>
  <si>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</si>
  <si>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</si>
  <si>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</si>
  <si>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</si>
  <si>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</si>
  <si>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</si>
  <si>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</si>
  <si>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</si>
  <si>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</si>
  <si>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</si>
  <si>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</si>
  <si>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</si>
  <si>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</si>
  <si>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</si>
  <si>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</si>
  <si>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</si>
  <si>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</si>
  <si>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</si>
  <si>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</si>
  <si>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</si>
  <si>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</si>
  <si>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</si>
  <si>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</si>
  <si>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</si>
  <si>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</si>
  <si>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</si>
  <si>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</si>
  <si>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</si>
  <si>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</si>
  <si>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</si>
  <si>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</si>
  <si>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</si>
  <si>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</si>
  <si>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</si>
  <si>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</si>
  <si>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</si>
  <si>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</si>
  <si>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</si>
  <si>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</si>
  <si>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</si>
  <si>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</si>
  <si>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</si>
  <si>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</si>
  <si>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</si>
  <si>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</si>
  <si>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</si>
  <si>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</si>
  <si>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</si>
  <si>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</si>
  <si>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</si>
  <si>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</si>
  <si>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</si>
  <si>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</si>
  <si>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</si>
  <si>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</si>
  <si>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</si>
  <si>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</si>
  <si>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</si>
  <si>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</si>
  <si>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</si>
  <si>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</si>
  <si>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</si>
  <si>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</si>
  <si>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</si>
  <si>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</si>
  <si>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</si>
  <si>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</si>
  <si>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</si>
  <si>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</si>
  <si>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</si>
  <si>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</si>
  <si>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</si>
  <si>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</si>
  <si>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</si>
  <si>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</si>
  <si>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</si>
  <si>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</si>
  <si>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</si>
  <si>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</si>
  <si>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</si>
  <si>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</si>
  <si>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</si>
  <si>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</si>
  <si>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</si>
  <si>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</si>
  <si>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</si>
  <si>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</si>
  <si>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</si>
  <si>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</si>
  <si>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</si>
  <si>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</si>
  <si>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</si>
  <si>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</si>
  <si>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</si>
  <si>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</si>
  <si>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</si>
  <si>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</si>
  <si>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</si>
  <si>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</si>
  <si>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</si>
  <si>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</si>
  <si>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</si>
  <si>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</si>
  <si>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</si>
  <si>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</si>
  <si>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</si>
  <si>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</si>
  <si>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</si>
  <si>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</si>
  <si>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</si>
  <si>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</si>
  <si>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</si>
  <si>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</si>
  <si>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</si>
  <si>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</si>
  <si>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</si>
  <si>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</si>
  <si>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</si>
  <si>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</si>
  <si>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</si>
  <si>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</si>
  <si>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</si>
  <si>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</si>
  <si>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</si>
  <si>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</si>
  <si>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</si>
  <si>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</si>
  <si>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</si>
  <si>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</si>
  <si>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</si>
  <si>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</si>
  <si>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</si>
  <si>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</si>
  <si>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</si>
  <si>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</si>
  <si>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</si>
  <si>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</si>
  <si>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</si>
  <si>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</si>
  <si>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</si>
  <si>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</si>
  <si>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</si>
  <si>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</si>
  <si>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</si>
  <si>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</si>
  <si>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</si>
  <si>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</si>
  <si>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</si>
  <si>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</si>
  <si>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</si>
  <si>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</si>
  <si>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</si>
  <si>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</si>
  <si>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</si>
  <si>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</si>
  <si>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</si>
  <si>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</si>
  <si>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</si>
  <si>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</si>
  <si>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</si>
  <si>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</si>
  <si>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</si>
  <si>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</si>
  <si>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</si>
  <si>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</si>
  <si>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</si>
  <si>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</si>
  <si>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</si>
  <si>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</si>
  <si>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</si>
  <si>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</si>
  <si>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</si>
  <si>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</si>
  <si>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</si>
  <si>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</si>
  <si>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</si>
  <si>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</si>
  <si>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</si>
  <si>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</si>
  <si>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</si>
  <si>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</si>
  <si>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</si>
  <si>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</si>
  <si>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</si>
  <si>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</si>
  <si>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</si>
  <si>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</si>
  <si>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</si>
  <si>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</si>
  <si>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</si>
  <si>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</si>
  <si>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</si>
  <si>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</si>
  <si>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</si>
  <si>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</si>
  <si>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</si>
  <si>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</si>
  <si>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</si>
  <si>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</si>
  <si>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</si>
  <si>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</si>
  <si>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</si>
  <si>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</si>
  <si>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</si>
  <si>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</si>
  <si>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</si>
  <si>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</si>
  <si>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</si>
  <si>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</si>
  <si>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</si>
  <si>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</si>
  <si>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</si>
  <si>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</si>
  <si>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</si>
  <si>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</si>
  <si>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</si>
  <si>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</si>
  <si>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</si>
  <si>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</si>
  <si>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</si>
  <si>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</si>
  <si>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</si>
  <si>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</si>
  <si>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</si>
  <si>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</si>
  <si>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</si>
  <si>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</si>
  <si>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</si>
  <si>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</si>
  <si>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</si>
  <si>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</si>
  <si>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</si>
  <si>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</si>
  <si>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</si>
  <si>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6A ADECUACION AL PRESUPUESTO DE EGRESOS PARA EL EJERCICIO FISCAL 2019</t>
  </si>
  <si>
    <t>6a ADECUACION  JUNIO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</si>
</sst>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topLeftCell="A385" workbookViewId="0">
      <selection activeCell="E401" sqref="E401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697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698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35000</v>
      </c>
      <c r="E6" s="10">
        <f t="shared" si="0"/>
        <v>35000</v>
      </c>
      <c r="F6" s="10">
        <f t="shared" si="0"/>
        <v>87922400</v>
      </c>
      <c r="G6" s="11">
        <f>+D6/$D$397*100</f>
        <v>0.28529107026853712</v>
      </c>
    </row>
    <row r="7" spans="1:7" ht="24" x14ac:dyDescent="0.25">
      <c r="A7" s="12" t="s">
        <v>9</v>
      </c>
      <c r="B7" s="13" t="s">
        <v>10</v>
      </c>
      <c r="C7" s="14">
        <f>C9+C11</f>
        <v>64230000</v>
      </c>
      <c r="D7" s="14">
        <f>D9+D11</f>
        <v>0</v>
      </c>
      <c r="E7" s="14">
        <f>E9+E11</f>
        <v>35000</v>
      </c>
      <c r="F7" s="14">
        <f>F9+F11</f>
        <v>64195000</v>
      </c>
      <c r="G7" s="15">
        <f t="shared" ref="G7:G22" si="1">+C7/$D$397*100</f>
        <v>523.54986980994681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61.133800771829392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56730000</v>
      </c>
      <c r="D11" s="18">
        <v>0</v>
      </c>
      <c r="E11" s="18">
        <v>35000</v>
      </c>
      <c r="F11" s="18">
        <f t="shared" ref="F11:F66" si="2">C11+D11-E11</f>
        <v>56695000</v>
      </c>
      <c r="G11" s="19">
        <f t="shared" si="1"/>
        <v>462.41606903811754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60000</v>
      </c>
      <c r="D13" s="14">
        <f>SUM(D14:D22)</f>
        <v>35000</v>
      </c>
      <c r="E13" s="14">
        <f>SUM(E14:E22)</f>
        <v>0</v>
      </c>
      <c r="F13" s="21">
        <f t="shared" si="2"/>
        <v>95000</v>
      </c>
      <c r="G13" s="15">
        <f t="shared" si="1"/>
        <v>0.4890704061746351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60000</v>
      </c>
      <c r="D18" s="18">
        <v>35000</v>
      </c>
      <c r="E18" s="18">
        <v>0</v>
      </c>
      <c r="F18" s="18">
        <f t="shared" si="2"/>
        <v>95000</v>
      </c>
      <c r="G18" s="19">
        <f t="shared" si="1"/>
        <v>0.4890704061746351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74.99079561344405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+C24/$D$397*100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3"/>
        <v>8.5587321080561143</v>
      </c>
    </row>
    <row r="28" spans="1:7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3"/>
        <v>0.4890704061746351</v>
      </c>
    </row>
    <row r="29" spans="1:7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58.443913537868895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3"/>
        <v>3.4234928432224456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4.0755867181219596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+C36/$D$397*100</f>
        <v>92.453869583253024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65.209387489951354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23.168895375179716</v>
      </c>
    </row>
    <row r="48" spans="1:7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4.0755867181219596</v>
      </c>
    </row>
    <row r="50" spans="1:7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8.1511734362439192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+C51/$D$397*100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5"/>
        <v>8.1511734362439192</v>
      </c>
    </row>
    <row r="54" spans="1:7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17.035952481749788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17.035952481749788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23832614</v>
      </c>
      <c r="D57" s="10">
        <f>D58+D73+D77+D80+D99+D112+D118+D129+D136</f>
        <v>447071.5</v>
      </c>
      <c r="E57" s="10">
        <f>E58+E73+E77+E80+E99+E112+E118+E129+E136</f>
        <v>315207.99</v>
      </c>
      <c r="F57" s="10">
        <f>F58+F73+F77+F80+F99+F112+F118+F129+F136</f>
        <v>23964477.510000002</v>
      </c>
      <c r="G57" s="10">
        <f>G58+G73+G77+G80+G99+G112+G118+G129+G136</f>
        <v>-180118.84182950194</v>
      </c>
    </row>
    <row r="58" spans="1:7" ht="24" x14ac:dyDescent="0.25">
      <c r="A58" s="12" t="s">
        <v>103</v>
      </c>
      <c r="B58" s="13" t="s">
        <v>104</v>
      </c>
      <c r="C58" s="14">
        <f>SUM(C59:C72)</f>
        <v>2747300</v>
      </c>
      <c r="D58" s="14">
        <f t="shared" ref="D58:G58" si="7">SUM(D59:D72)</f>
        <v>100000</v>
      </c>
      <c r="E58" s="14">
        <f t="shared" si="7"/>
        <v>0</v>
      </c>
      <c r="F58" s="14">
        <f t="shared" si="7"/>
        <v>2847300</v>
      </c>
      <c r="G58" s="14">
        <f t="shared" si="7"/>
        <v>9.6183846547678229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+C59/$D$397*100</f>
        <v>0</v>
      </c>
    </row>
    <row r="60" spans="1:7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+C60/$D$397*100</f>
        <v>7.7436147644317224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+C61/$D$397*100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+C62/$D$397*100</f>
        <v>0</v>
      </c>
    </row>
    <row r="63" spans="1:7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634</v>
      </c>
      <c r="C64" s="18">
        <v>727300</v>
      </c>
      <c r="D64" s="18">
        <v>0</v>
      </c>
      <c r="E64" s="18">
        <v>0</v>
      </c>
      <c r="F64" s="18">
        <f t="shared" si="2"/>
        <v>727300</v>
      </c>
      <c r="G64" s="19"/>
    </row>
    <row r="65" spans="1:7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627</v>
      </c>
      <c r="C66" s="18">
        <v>840000</v>
      </c>
      <c r="D66" s="18">
        <v>100000</v>
      </c>
      <c r="E66" s="18">
        <v>0</v>
      </c>
      <c r="F66" s="18">
        <f t="shared" si="2"/>
        <v>940000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+C67/$D$397*100</f>
        <v>0</v>
      </c>
    </row>
    <row r="68" spans="1:7" x14ac:dyDescent="0.25">
      <c r="A68" s="16" t="s">
        <v>114</v>
      </c>
      <c r="B68" s="17" t="s">
        <v>115</v>
      </c>
      <c r="C68" s="18">
        <v>180000</v>
      </c>
      <c r="D68" s="18">
        <v>0</v>
      </c>
      <c r="E68" s="18">
        <v>0</v>
      </c>
      <c r="F68" s="18">
        <f t="shared" ref="F68:F111" si="9">C68+D68-E68</f>
        <v>180000</v>
      </c>
      <c r="G68" s="19">
        <f t="shared" si="8"/>
        <v>1.4672112185239055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0.40755867181219596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296000</v>
      </c>
      <c r="D73" s="14">
        <f t="shared" ref="D73:F73" si="10">SUM(D75:D76)</f>
        <v>0</v>
      </c>
      <c r="E73" s="14">
        <f t="shared" si="10"/>
        <v>50000</v>
      </c>
      <c r="F73" s="14">
        <f t="shared" si="10"/>
        <v>246000</v>
      </c>
      <c r="G73" s="15">
        <f t="shared" si="8"/>
        <v>2.4127473371282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125000</v>
      </c>
      <c r="D75" s="18">
        <v>0</v>
      </c>
      <c r="E75" s="18">
        <v>0</v>
      </c>
      <c r="F75" s="18">
        <f t="shared" si="9"/>
        <v>125000</v>
      </c>
      <c r="G75" s="19">
        <f t="shared" si="8"/>
        <v>1.0188966795304899</v>
      </c>
    </row>
    <row r="76" spans="1:7" x14ac:dyDescent="0.25">
      <c r="A76" s="16">
        <v>2212</v>
      </c>
      <c r="B76" s="17" t="s">
        <v>635</v>
      </c>
      <c r="C76" s="18">
        <v>171000</v>
      </c>
      <c r="D76" s="18"/>
      <c r="E76" s="18">
        <v>50000</v>
      </c>
      <c r="F76" s="18">
        <f t="shared" si="9"/>
        <v>121000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+C77/$D$397*100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+C78/$D$397*100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+C79/$D$397*100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4081152</v>
      </c>
      <c r="D80" s="14">
        <f>SUM(D81:D98)</f>
        <v>122259.3</v>
      </c>
      <c r="E80" s="14">
        <f>SUM(E81:E98)</f>
        <v>166867.35999999999</v>
      </c>
      <c r="F80" s="14">
        <f>SUM(F81:F98)</f>
        <v>4036543.9399999995</v>
      </c>
      <c r="G80" s="14">
        <f>SUM(G81:G98)</f>
        <v>22.497238684033213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+C81/$D$397*100</f>
        <v>0</v>
      </c>
    </row>
    <row r="82" spans="1:7" x14ac:dyDescent="0.25">
      <c r="A82" s="16" t="s">
        <v>140</v>
      </c>
      <c r="B82" s="17" t="s">
        <v>141</v>
      </c>
      <c r="C82" s="18">
        <v>700000</v>
      </c>
      <c r="D82" s="18">
        <v>0</v>
      </c>
      <c r="E82" s="18">
        <v>64662.559999999998</v>
      </c>
      <c r="F82" s="18">
        <f t="shared" si="9"/>
        <v>635337.43999999994</v>
      </c>
      <c r="G82" s="19">
        <f>+C82/$D$397*100</f>
        <v>5.7058214053707434</v>
      </c>
    </row>
    <row r="83" spans="1:7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637</v>
      </c>
      <c r="C84" s="18">
        <v>771152</v>
      </c>
      <c r="D84" s="18">
        <v>0</v>
      </c>
      <c r="E84" s="18">
        <v>2204.8000000000002</v>
      </c>
      <c r="F84" s="18">
        <f t="shared" si="9"/>
        <v>768947.19999999995</v>
      </c>
      <c r="G84" s="19"/>
    </row>
    <row r="85" spans="1:7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639</v>
      </c>
      <c r="C86" s="18">
        <v>100000</v>
      </c>
      <c r="D86" s="18">
        <v>0</v>
      </c>
      <c r="E86" s="18">
        <v>0</v>
      </c>
      <c r="F86" s="18">
        <f t="shared" si="9"/>
        <v>100000</v>
      </c>
      <c r="G86" s="19"/>
    </row>
    <row r="87" spans="1:7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641</v>
      </c>
      <c r="C88" s="18">
        <v>300000</v>
      </c>
      <c r="D88" s="18">
        <v>0</v>
      </c>
      <c r="E88" s="18">
        <v>30000</v>
      </c>
      <c r="F88" s="18">
        <f t="shared" si="9"/>
        <v>270000</v>
      </c>
      <c r="G88" s="19"/>
    </row>
    <row r="89" spans="1:7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643</v>
      </c>
      <c r="C90" s="18">
        <v>150000</v>
      </c>
      <c r="D90" s="18">
        <v>0</v>
      </c>
      <c r="E90" s="18">
        <v>50000</v>
      </c>
      <c r="F90" s="18">
        <f t="shared" si="9"/>
        <v>100000</v>
      </c>
      <c r="G90" s="19"/>
    </row>
    <row r="91" spans="1:7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1500000</v>
      </c>
      <c r="D92" s="18">
        <v>0</v>
      </c>
      <c r="E92" s="18">
        <v>20000</v>
      </c>
      <c r="F92" s="18">
        <f t="shared" si="9"/>
        <v>1480000</v>
      </c>
      <c r="G92" s="19">
        <f t="shared" ref="G92:G98" si="11">+C92/$D$397*100</f>
        <v>12.226760154365877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90000</v>
      </c>
      <c r="D94" s="18">
        <v>19879.3</v>
      </c>
      <c r="E94" s="18">
        <v>0</v>
      </c>
      <c r="F94" s="18">
        <f t="shared" si="9"/>
        <v>109879.3</v>
      </c>
      <c r="G94" s="19">
        <f t="shared" si="11"/>
        <v>0.73360560926195273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100000</v>
      </c>
      <c r="D96" s="18">
        <v>0</v>
      </c>
      <c r="E96" s="18">
        <v>0</v>
      </c>
      <c r="F96" s="18">
        <f t="shared" si="9"/>
        <v>100000</v>
      </c>
      <c r="G96" s="19">
        <f t="shared" si="11"/>
        <v>0.81511734362439192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370000</v>
      </c>
      <c r="D98" s="18">
        <v>102380</v>
      </c>
      <c r="E98" s="18">
        <v>0</v>
      </c>
      <c r="F98" s="18">
        <f t="shared" si="9"/>
        <v>472380</v>
      </c>
      <c r="G98" s="19">
        <f t="shared" si="11"/>
        <v>3.0159341714102497</v>
      </c>
    </row>
    <row r="99" spans="1:7" ht="24" x14ac:dyDescent="0.25">
      <c r="A99" s="12" t="s">
        <v>156</v>
      </c>
      <c r="B99" s="13" t="s">
        <v>157</v>
      </c>
      <c r="C99" s="14">
        <f>SUM(C100:C111)</f>
        <v>4480000</v>
      </c>
      <c r="D99" s="14">
        <f t="shared" ref="D99:F99" si="12">SUM(D100:D111)</f>
        <v>362.2</v>
      </c>
      <c r="E99" s="14">
        <f t="shared" si="12"/>
        <v>0</v>
      </c>
      <c r="F99" s="14">
        <f t="shared" si="12"/>
        <v>4480362.2</v>
      </c>
      <c r="G99" s="14">
        <f t="shared" ref="G99" si="13">SUM(G100:G109)</f>
        <v>34.479463635311774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+C100/$D$397*100</f>
        <v>0</v>
      </c>
    </row>
    <row r="101" spans="1:7" x14ac:dyDescent="0.25">
      <c r="A101" s="16" t="s">
        <v>160</v>
      </c>
      <c r="B101" s="17" t="s">
        <v>161</v>
      </c>
      <c r="C101" s="18">
        <v>50000</v>
      </c>
      <c r="D101" s="20">
        <v>0</v>
      </c>
      <c r="E101" s="20">
        <v>0</v>
      </c>
      <c r="F101" s="18">
        <f t="shared" si="9"/>
        <v>50000</v>
      </c>
      <c r="G101" s="19">
        <f t="shared" si="14"/>
        <v>0.40755867181219596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9"/>
        <v>80000</v>
      </c>
      <c r="G103" s="19">
        <f t="shared" si="14"/>
        <v>0.65209387489951343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33.419811088600063</v>
      </c>
    </row>
    <row r="106" spans="1:7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646</v>
      </c>
      <c r="C107" s="18">
        <v>70000</v>
      </c>
      <c r="D107" s="18">
        <v>0</v>
      </c>
      <c r="E107" s="18">
        <v>0</v>
      </c>
      <c r="F107" s="18">
        <f t="shared" si="9"/>
        <v>70000</v>
      </c>
      <c r="G107" s="19"/>
    </row>
    <row r="108" spans="1:7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613</v>
      </c>
      <c r="C109" s="18">
        <v>80000</v>
      </c>
      <c r="D109" s="18">
        <v>362.2</v>
      </c>
      <c r="E109" s="18">
        <v>0</v>
      </c>
      <c r="F109" s="18">
        <f t="shared" si="9"/>
        <v>80362.2</v>
      </c>
      <c r="G109" s="19"/>
    </row>
    <row r="110" spans="1:7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648</v>
      </c>
      <c r="C111" s="18">
        <v>100000</v>
      </c>
      <c r="D111" s="18">
        <v>0</v>
      </c>
      <c r="E111" s="18">
        <v>0</v>
      </c>
      <c r="F111" s="18">
        <f t="shared" si="9"/>
        <v>100000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9906314</v>
      </c>
      <c r="D112" s="14">
        <f>SUM(D113:D117)</f>
        <v>220000</v>
      </c>
      <c r="E112" s="14">
        <f>SUM(E113:E117)</f>
        <v>0</v>
      </c>
      <c r="F112" s="14">
        <f>SUM(F113:F117)</f>
        <v>10126314</v>
      </c>
      <c r="G112" s="15">
        <f t="shared" ref="G112:G117" si="15">+C112/$D$397*100</f>
        <v>80.748083527891239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9906314</v>
      </c>
      <c r="D114" s="18">
        <v>220000</v>
      </c>
      <c r="E114" s="18">
        <v>0</v>
      </c>
      <c r="F114" s="18">
        <f t="shared" ref="F114:G196" si="16">C114+D114-E114</f>
        <v>10126314</v>
      </c>
      <c r="G114" s="19">
        <f t="shared" si="15"/>
        <v>80.748083527891239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600000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600000</v>
      </c>
      <c r="G118" s="14">
        <f t="shared" si="17"/>
        <v>4.8907040617463515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+C119/$D$397*100</f>
        <v>0</v>
      </c>
    </row>
    <row r="120" spans="1:7" x14ac:dyDescent="0.25">
      <c r="A120" s="16" t="s">
        <v>185</v>
      </c>
      <c r="B120" s="17" t="s">
        <v>186</v>
      </c>
      <c r="C120" s="18">
        <v>100000</v>
      </c>
      <c r="D120" s="18">
        <v>0</v>
      </c>
      <c r="E120" s="18">
        <v>0</v>
      </c>
      <c r="F120" s="18">
        <f t="shared" si="16"/>
        <v>100000</v>
      </c>
      <c r="G120" s="19">
        <f t="shared" si="18"/>
        <v>0.81511734362439192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200000</v>
      </c>
      <c r="D122" s="18">
        <v>0</v>
      </c>
      <c r="E122" s="18">
        <v>0</v>
      </c>
      <c r="F122" s="18">
        <f t="shared" si="16"/>
        <v>200000</v>
      </c>
      <c r="G122" s="19">
        <f t="shared" si="18"/>
        <v>1.6302346872487838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250000</v>
      </c>
      <c r="D124" s="18">
        <v>0</v>
      </c>
      <c r="E124" s="18">
        <v>0</v>
      </c>
      <c r="F124" s="18">
        <f t="shared" si="16"/>
        <v>250000</v>
      </c>
      <c r="G124" s="19">
        <f t="shared" si="18"/>
        <v>2.0377933590609798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50000</v>
      </c>
      <c r="D126" s="18">
        <v>0</v>
      </c>
      <c r="E126" s="18">
        <v>0</v>
      </c>
      <c r="F126" s="18">
        <f t="shared" si="16"/>
        <v>50000</v>
      </c>
      <c r="G126" s="19">
        <f t="shared" si="18"/>
        <v>0.40755867181219596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298848</v>
      </c>
      <c r="D129" s="14">
        <f t="shared" ref="D129:G129" si="19">SUM(D130:D135)</f>
        <v>0</v>
      </c>
      <c r="E129" s="14">
        <f t="shared" si="19"/>
        <v>98340.63</v>
      </c>
      <c r="F129" s="14">
        <f t="shared" si="19"/>
        <v>200507.37</v>
      </c>
      <c r="G129" s="14">
        <f t="shared" si="19"/>
        <v>-180279.19427280818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+C130/$D$397*100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+C131/$D$397*100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+C132/$D$397*100</f>
        <v>0</v>
      </c>
    </row>
    <row r="133" spans="1:7" x14ac:dyDescent="0.25">
      <c r="A133" s="16" t="s">
        <v>211</v>
      </c>
      <c r="B133" s="17" t="s">
        <v>212</v>
      </c>
      <c r="C133" s="18">
        <v>98848</v>
      </c>
      <c r="D133" s="18">
        <v>0</v>
      </c>
      <c r="E133" s="18">
        <v>88480.63</v>
      </c>
      <c r="F133" s="18">
        <f t="shared" si="16"/>
        <v>10367.369999999995</v>
      </c>
      <c r="G133" s="19">
        <f>+C133/$D$397*100</f>
        <v>0.80572719182583885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+C134/$D$397*100</f>
        <v>0</v>
      </c>
    </row>
    <row r="135" spans="1:7" ht="24" x14ac:dyDescent="0.25">
      <c r="A135" s="16" t="s">
        <v>215</v>
      </c>
      <c r="B135" s="17" t="s">
        <v>216</v>
      </c>
      <c r="C135" s="18">
        <v>200000</v>
      </c>
      <c r="D135" s="18">
        <v>0</v>
      </c>
      <c r="E135" s="18">
        <v>9860</v>
      </c>
      <c r="F135" s="18">
        <f t="shared" si="16"/>
        <v>190140</v>
      </c>
      <c r="G135" s="18">
        <f t="shared" si="16"/>
        <v>-180280</v>
      </c>
    </row>
    <row r="136" spans="1:7" x14ac:dyDescent="0.25">
      <c r="A136" s="12" t="s">
        <v>217</v>
      </c>
      <c r="B136" s="13" t="s">
        <v>218</v>
      </c>
      <c r="C136" s="14">
        <f>SUM(C137:C149)</f>
        <v>1423000</v>
      </c>
      <c r="D136" s="14">
        <f t="shared" ref="D136:G136" si="20">SUM(D137:D149)</f>
        <v>4450</v>
      </c>
      <c r="E136" s="14">
        <f t="shared" si="20"/>
        <v>0</v>
      </c>
      <c r="F136" s="14">
        <f t="shared" si="20"/>
        <v>1427450</v>
      </c>
      <c r="G136" s="14">
        <f t="shared" si="20"/>
        <v>5.7058214053707426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+C137/$D$397*100</f>
        <v>0</v>
      </c>
    </row>
    <row r="138" spans="1:7" x14ac:dyDescent="0.25">
      <c r="A138" s="16" t="s">
        <v>221</v>
      </c>
      <c r="B138" s="17" t="s">
        <v>222</v>
      </c>
      <c r="C138" s="18">
        <v>300000</v>
      </c>
      <c r="D138" s="18">
        <v>721</v>
      </c>
      <c r="E138" s="18">
        <v>0</v>
      </c>
      <c r="F138" s="18">
        <f t="shared" si="16"/>
        <v>300721</v>
      </c>
      <c r="G138" s="19">
        <f t="shared" si="21"/>
        <v>2.4453520308731753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190000</v>
      </c>
      <c r="D140" s="18">
        <v>3729</v>
      </c>
      <c r="E140" s="18">
        <v>0</v>
      </c>
      <c r="F140" s="18">
        <f t="shared" si="16"/>
        <v>193729</v>
      </c>
      <c r="G140" s="19">
        <f t="shared" si="21"/>
        <v>1.5487229528863447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210000</v>
      </c>
      <c r="D144" s="18">
        <v>0</v>
      </c>
      <c r="E144" s="18">
        <v>0</v>
      </c>
      <c r="F144" s="18">
        <f t="shared" si="16"/>
        <v>210000</v>
      </c>
      <c r="G144" s="19">
        <f t="shared" si="21"/>
        <v>1.7117464216112228</v>
      </c>
    </row>
    <row r="145" spans="1:7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650</v>
      </c>
      <c r="C146" s="18">
        <v>625000</v>
      </c>
      <c r="D146" s="18">
        <v>0</v>
      </c>
      <c r="E146" s="18">
        <v>0</v>
      </c>
      <c r="F146" s="18">
        <f t="shared" si="16"/>
        <v>625000</v>
      </c>
      <c r="G146" s="19"/>
    </row>
    <row r="147" spans="1:7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652</v>
      </c>
      <c r="C148" s="18">
        <v>98000</v>
      </c>
      <c r="D148" s="18">
        <v>0</v>
      </c>
      <c r="E148" s="18">
        <v>0</v>
      </c>
      <c r="F148" s="18">
        <f t="shared" si="16"/>
        <v>98000</v>
      </c>
      <c r="G148" s="19"/>
    </row>
    <row r="149" spans="1:7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+C149/$D$397*100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C151+C167+C180+C192+C203+C222+C233+C241+C248</f>
        <v>26137260</v>
      </c>
      <c r="D150" s="10">
        <f t="shared" ref="D150:F150" si="22">D151+D167+D180+D192+D203+D222+D233+D241+D248</f>
        <v>1119000</v>
      </c>
      <c r="E150" s="10">
        <f t="shared" si="22"/>
        <v>1269000</v>
      </c>
      <c r="F150" s="10">
        <f t="shared" si="22"/>
        <v>25987260</v>
      </c>
      <c r="G150" s="11">
        <f>+D150/$D$397*100</f>
        <v>9.1211630751569448</v>
      </c>
    </row>
    <row r="151" spans="1:7" x14ac:dyDescent="0.25">
      <c r="A151" s="12" t="s">
        <v>236</v>
      </c>
      <c r="B151" s="13" t="s">
        <v>237</v>
      </c>
      <c r="C151" s="14">
        <f>SUM(C152:C166)</f>
        <v>9029000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9029000</v>
      </c>
      <c r="G151" s="15">
        <f t="shared" ref="G151:G161" si="24">+C151/$D$397*100</f>
        <v>73.59694495584634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579000</v>
      </c>
      <c r="D153" s="18">
        <v>0</v>
      </c>
      <c r="E153" s="18">
        <v>0</v>
      </c>
      <c r="F153" s="18">
        <f t="shared" si="16"/>
        <v>579000</v>
      </c>
      <c r="G153" s="19">
        <f t="shared" si="24"/>
        <v>4.7195294195852293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6"/>
        <v>8000000</v>
      </c>
      <c r="G155" s="19">
        <f t="shared" si="24"/>
        <v>65.209387489951354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50000</v>
      </c>
      <c r="D157" s="18">
        <v>0</v>
      </c>
      <c r="E157" s="18">
        <v>0</v>
      </c>
      <c r="F157" s="18">
        <f t="shared" si="16"/>
        <v>50000</v>
      </c>
      <c r="G157" s="19">
        <f t="shared" si="24"/>
        <v>0.40755867181219596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1.2226760154365877</v>
      </c>
    </row>
    <row r="162" spans="1:7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0</v>
      </c>
      <c r="F163" s="18">
        <f t="shared" si="16"/>
        <v>200000</v>
      </c>
      <c r="G163" s="19"/>
    </row>
    <row r="164" spans="1:7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692</v>
      </c>
      <c r="C165" s="18">
        <v>50000</v>
      </c>
      <c r="D165" s="18">
        <v>0</v>
      </c>
      <c r="E165" s="18">
        <v>0</v>
      </c>
      <c r="F165" s="18">
        <f t="shared" si="16"/>
        <v>50000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+C166/$D$397*100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2261360</v>
      </c>
      <c r="D167" s="14">
        <f t="shared" ref="D167:F167" si="25">SUM(D168:D179)</f>
        <v>0</v>
      </c>
      <c r="E167" s="14">
        <f t="shared" si="25"/>
        <v>1000000</v>
      </c>
      <c r="F167" s="14">
        <f t="shared" si="25"/>
        <v>1261360</v>
      </c>
      <c r="G167" s="14">
        <f>SUM(G168:G179)</f>
        <v>14.764709515474783</v>
      </c>
    </row>
    <row r="168" spans="1:7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615</v>
      </c>
      <c r="C169" s="20">
        <v>100000</v>
      </c>
      <c r="D169" s="20">
        <v>0</v>
      </c>
      <c r="E169" s="20">
        <v>0</v>
      </c>
      <c r="F169" s="20">
        <f>C169+D169-E169</f>
        <v>100000</v>
      </c>
      <c r="G169" s="19"/>
    </row>
    <row r="170" spans="1:7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617</v>
      </c>
      <c r="C171" s="20">
        <v>350000</v>
      </c>
      <c r="D171" s="20">
        <v>0</v>
      </c>
      <c r="E171" s="20">
        <v>0</v>
      </c>
      <c r="F171" s="20">
        <f>C171+D171-E171</f>
        <v>350000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+C172/$D$397*100</f>
        <v>0</v>
      </c>
    </row>
    <row r="173" spans="1:7" ht="24" x14ac:dyDescent="0.25">
      <c r="A173" s="16" t="s">
        <v>264</v>
      </c>
      <c r="B173" s="17" t="s">
        <v>265</v>
      </c>
      <c r="C173" s="18">
        <v>1811360</v>
      </c>
      <c r="D173" s="18">
        <v>0</v>
      </c>
      <c r="E173" s="18">
        <v>1000000</v>
      </c>
      <c r="F173" s="18">
        <f t="shared" si="16"/>
        <v>811360</v>
      </c>
      <c r="G173" s="19">
        <f t="shared" si="26"/>
        <v>14.764709515474783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2363000</v>
      </c>
      <c r="D180" s="14">
        <f t="shared" ref="D180:F180" si="27">SUM(D181:D191)</f>
        <v>109000</v>
      </c>
      <c r="E180" s="14">
        <f t="shared" si="27"/>
        <v>209000</v>
      </c>
      <c r="F180" s="14">
        <f t="shared" si="27"/>
        <v>2263000</v>
      </c>
      <c r="G180" s="15">
        <f t="shared" si="26"/>
        <v>19.261222829844378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671464</v>
      </c>
      <c r="D182" s="18">
        <v>0</v>
      </c>
      <c r="E182" s="18">
        <v>109000</v>
      </c>
      <c r="F182" s="18">
        <f t="shared" si="16"/>
        <v>562464</v>
      </c>
      <c r="G182" s="19">
        <f t="shared" si="26"/>
        <v>5.4732195201940863</v>
      </c>
    </row>
    <row r="183" spans="1:7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657</v>
      </c>
      <c r="C184" s="18">
        <v>1350000</v>
      </c>
      <c r="D184" s="18">
        <v>0</v>
      </c>
      <c r="E184" s="18">
        <v>100000</v>
      </c>
      <c r="F184" s="18">
        <f t="shared" si="16"/>
        <v>1250000</v>
      </c>
      <c r="G184" s="19"/>
    </row>
    <row r="185" spans="1:7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659</v>
      </c>
      <c r="C186" s="18">
        <v>28536</v>
      </c>
      <c r="D186" s="18">
        <v>0</v>
      </c>
      <c r="E186" s="18">
        <v>0</v>
      </c>
      <c r="F186" s="18">
        <f t="shared" si="16"/>
        <v>28536</v>
      </c>
      <c r="G186" s="19"/>
    </row>
    <row r="187" spans="1:7" x14ac:dyDescent="0.25">
      <c r="A187" s="16">
        <v>3332</v>
      </c>
      <c r="B187" s="17" t="s">
        <v>693</v>
      </c>
      <c r="C187" s="18">
        <v>100000</v>
      </c>
      <c r="D187" s="18">
        <v>0</v>
      </c>
      <c r="E187" s="18"/>
      <c r="F187" s="18">
        <f t="shared" si="16"/>
        <v>100000</v>
      </c>
      <c r="G187" s="19"/>
    </row>
    <row r="188" spans="1:7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619</v>
      </c>
      <c r="C189" s="18">
        <v>150000</v>
      </c>
      <c r="D189" s="18">
        <v>66500</v>
      </c>
      <c r="E189" s="18">
        <v>0</v>
      </c>
      <c r="F189" s="18">
        <f t="shared" si="16"/>
        <v>216500</v>
      </c>
      <c r="G189" s="19"/>
    </row>
    <row r="190" spans="1:7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+C190/$D$397*100</f>
        <v>0</v>
      </c>
    </row>
    <row r="191" spans="1:7" x14ac:dyDescent="0.25">
      <c r="A191" s="16">
        <v>3371</v>
      </c>
      <c r="B191" s="17" t="s">
        <v>661</v>
      </c>
      <c r="C191" s="18">
        <v>63000</v>
      </c>
      <c r="D191" s="18">
        <v>42500</v>
      </c>
      <c r="E191" s="18">
        <v>0</v>
      </c>
      <c r="F191" s="18">
        <f t="shared" si="16"/>
        <v>105500</v>
      </c>
      <c r="G191" s="19">
        <f t="shared" si="28"/>
        <v>0.51352392648336687</v>
      </c>
    </row>
    <row r="192" spans="1:7" x14ac:dyDescent="0.25">
      <c r="A192" s="12" t="s">
        <v>284</v>
      </c>
      <c r="B192" s="13" t="s">
        <v>285</v>
      </c>
      <c r="C192" s="14">
        <f>SUM(C193:C202)</f>
        <v>200000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200000</v>
      </c>
      <c r="G192" s="15">
        <f t="shared" si="28"/>
        <v>1.6302346872487838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0.81511734362439192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0.40755867181219596</v>
      </c>
    </row>
    <row r="199" spans="1:7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621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+C201/$D$397*100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2238400</v>
      </c>
      <c r="D203" s="14">
        <f t="shared" ref="D203:F203" si="32">SUM(D204:D221)</f>
        <v>10000</v>
      </c>
      <c r="E203" s="14">
        <f t="shared" si="32"/>
        <v>10000</v>
      </c>
      <c r="F203" s="14">
        <f t="shared" si="32"/>
        <v>2238400</v>
      </c>
      <c r="G203" s="15">
        <f t="shared" si="30"/>
        <v>18.245586619688385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500000</v>
      </c>
      <c r="D205" s="18">
        <v>0</v>
      </c>
      <c r="E205" s="18">
        <v>0</v>
      </c>
      <c r="F205" s="18">
        <f t="shared" si="31"/>
        <v>500000</v>
      </c>
      <c r="G205" s="19">
        <f t="shared" si="30"/>
        <v>4.0755867181219596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180000</v>
      </c>
      <c r="D209" s="20">
        <v>0</v>
      </c>
      <c r="E209" s="20">
        <v>10000</v>
      </c>
      <c r="F209" s="18">
        <f t="shared" si="31"/>
        <v>170000</v>
      </c>
      <c r="G209" s="19">
        <f t="shared" si="30"/>
        <v>1.4672112185239055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905000</v>
      </c>
      <c r="D213" s="18">
        <v>10000</v>
      </c>
      <c r="E213" s="18">
        <v>0</v>
      </c>
      <c r="F213" s="18">
        <f t="shared" si="31"/>
        <v>915000</v>
      </c>
      <c r="G213" s="19">
        <f t="shared" si="30"/>
        <v>7.3768119598007473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600000</v>
      </c>
      <c r="D217" s="18">
        <v>0</v>
      </c>
      <c r="E217" s="18">
        <v>0</v>
      </c>
      <c r="F217" s="18">
        <f t="shared" si="31"/>
        <v>600000</v>
      </c>
      <c r="G217" s="19">
        <f t="shared" si="30"/>
        <v>4.8907040617463506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0</v>
      </c>
      <c r="F219" s="18">
        <f t="shared" si="31"/>
        <v>20000</v>
      </c>
      <c r="G219" s="19">
        <f t="shared" si="30"/>
        <v>0.16302346872487836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0</v>
      </c>
      <c r="F221" s="18">
        <f t="shared" si="31"/>
        <v>33400</v>
      </c>
      <c r="G221" s="19">
        <f t="shared" si="30"/>
        <v>0.27224919277054688</v>
      </c>
    </row>
    <row r="222" spans="1:7" x14ac:dyDescent="0.25">
      <c r="A222" s="12" t="s">
        <v>336</v>
      </c>
      <c r="B222" s="13" t="s">
        <v>337</v>
      </c>
      <c r="C222" s="14">
        <f>SUM(C223:C232)</f>
        <v>1206500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1206500</v>
      </c>
      <c r="G222" s="15">
        <f t="shared" si="30"/>
        <v>9.8343907508282875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380000</v>
      </c>
      <c r="D224" s="18">
        <v>0</v>
      </c>
      <c r="E224" s="18">
        <v>0</v>
      </c>
      <c r="F224" s="18">
        <f t="shared" si="31"/>
        <v>380000</v>
      </c>
      <c r="G224" s="19">
        <f t="shared" si="30"/>
        <v>3.0974459057726893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>
        <v>0</v>
      </c>
      <c r="F225" s="18">
        <f t="shared" si="31"/>
        <v>300000</v>
      </c>
      <c r="G225" s="19">
        <f t="shared" si="30"/>
        <v>2.4453520308731753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665</v>
      </c>
      <c r="C228" s="18">
        <v>256500</v>
      </c>
      <c r="D228" s="18">
        <v>0</v>
      </c>
      <c r="E228" s="18">
        <v>0</v>
      </c>
      <c r="F228" s="18">
        <f t="shared" si="31"/>
        <v>256500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+C229/$D$397*100</f>
        <v>0</v>
      </c>
    </row>
    <row r="230" spans="1:7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+C231/$D$397*100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7" x14ac:dyDescent="0.25">
      <c r="A233" s="12" t="s">
        <v>351</v>
      </c>
      <c r="B233" s="13" t="s">
        <v>352</v>
      </c>
      <c r="C233" s="14">
        <f>SUM(C234:C240)</f>
        <v>379000</v>
      </c>
      <c r="D233" s="14">
        <f t="shared" ref="D233:F233" si="35">SUM(D234:D240)</f>
        <v>0</v>
      </c>
      <c r="E233" s="14">
        <f t="shared" si="35"/>
        <v>50000</v>
      </c>
      <c r="F233" s="14">
        <f t="shared" si="35"/>
        <v>329000</v>
      </c>
      <c r="G233" s="15">
        <f t="shared" si="34"/>
        <v>3.089294732336445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7" x14ac:dyDescent="0.25">
      <c r="A235" s="16" t="s">
        <v>355</v>
      </c>
      <c r="B235" s="17" t="s">
        <v>356</v>
      </c>
      <c r="C235" s="18">
        <v>79000</v>
      </c>
      <c r="D235" s="18">
        <v>0</v>
      </c>
      <c r="E235" s="18">
        <v>0</v>
      </c>
      <c r="F235" s="18">
        <f t="shared" si="31"/>
        <v>79000</v>
      </c>
      <c r="G235" s="19">
        <f t="shared" si="34"/>
        <v>0.64394270146326948</v>
      </c>
    </row>
    <row r="236" spans="1:7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7" x14ac:dyDescent="0.25">
      <c r="A237" s="16" t="s">
        <v>359</v>
      </c>
      <c r="B237" s="17" t="s">
        <v>360</v>
      </c>
      <c r="C237" s="18">
        <v>200000</v>
      </c>
      <c r="D237" s="18">
        <v>0</v>
      </c>
      <c r="E237" s="18">
        <v>0</v>
      </c>
      <c r="F237" s="18">
        <f t="shared" si="31"/>
        <v>200000</v>
      </c>
      <c r="G237" s="19">
        <f t="shared" si="34"/>
        <v>1.6302346872487838</v>
      </c>
    </row>
    <row r="238" spans="1:7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7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7" x14ac:dyDescent="0.25">
      <c r="A240" s="16">
        <v>3761</v>
      </c>
      <c r="B240" s="17" t="s">
        <v>667</v>
      </c>
      <c r="C240" s="18">
        <v>100000</v>
      </c>
      <c r="D240" s="18">
        <v>0</v>
      </c>
      <c r="E240" s="18">
        <v>50000</v>
      </c>
      <c r="F240" s="18">
        <f t="shared" si="31"/>
        <v>50000</v>
      </c>
      <c r="G240" s="19"/>
    </row>
    <row r="241" spans="1:7" x14ac:dyDescent="0.25">
      <c r="A241" s="12" t="s">
        <v>363</v>
      </c>
      <c r="B241" s="13" t="s">
        <v>364</v>
      </c>
      <c r="C241" s="14">
        <f>SUM(C242:C247)</f>
        <v>5910000</v>
      </c>
      <c r="D241" s="14">
        <f t="shared" ref="D241:F241" si="36">SUM(D242:D247)</f>
        <v>1000000</v>
      </c>
      <c r="E241" s="14">
        <f t="shared" si="36"/>
        <v>0</v>
      </c>
      <c r="F241" s="14">
        <f t="shared" si="36"/>
        <v>6910000</v>
      </c>
      <c r="G241" s="15">
        <f>+C241/$D$397*100</f>
        <v>48.173435008201558</v>
      </c>
    </row>
    <row r="242" spans="1:7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+C242/$D$397*100</f>
        <v>0</v>
      </c>
    </row>
    <row r="243" spans="1:7" x14ac:dyDescent="0.25">
      <c r="A243" s="16" t="s">
        <v>367</v>
      </c>
      <c r="B243" s="17" t="s">
        <v>368</v>
      </c>
      <c r="C243" s="18">
        <v>760000</v>
      </c>
      <c r="D243" s="18">
        <v>0</v>
      </c>
      <c r="E243" s="18">
        <v>0</v>
      </c>
      <c r="F243" s="18">
        <f t="shared" si="31"/>
        <v>760000</v>
      </c>
      <c r="G243" s="19">
        <f>+C243/$D$397*100</f>
        <v>6.1948918115453786</v>
      </c>
    </row>
    <row r="244" spans="1:7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+C244/$D$397*100</f>
        <v>0</v>
      </c>
    </row>
    <row r="245" spans="1:7" x14ac:dyDescent="0.25">
      <c r="A245" s="16" t="s">
        <v>371</v>
      </c>
      <c r="B245" s="17" t="s">
        <v>372</v>
      </c>
      <c r="C245" s="18">
        <v>4350000</v>
      </c>
      <c r="D245" s="18">
        <v>1000000</v>
      </c>
      <c r="E245" s="18">
        <v>0</v>
      </c>
      <c r="F245" s="18">
        <f t="shared" ref="F245:F288" si="37">C245+D245-E245</f>
        <v>5350000</v>
      </c>
      <c r="G245" s="19">
        <f>+C245/$D$397*100</f>
        <v>35.457604447661048</v>
      </c>
    </row>
    <row r="246" spans="1:7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7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</row>
    <row r="248" spans="1:7" x14ac:dyDescent="0.25">
      <c r="A248" s="12" t="s">
        <v>373</v>
      </c>
      <c r="B248" s="13" t="s">
        <v>374</v>
      </c>
      <c r="C248" s="14">
        <f>SUM(C249:C265)</f>
        <v>2550000</v>
      </c>
      <c r="D248" s="14">
        <f t="shared" ref="D248:F248" si="38">SUM(D249:D265)</f>
        <v>0</v>
      </c>
      <c r="E248" s="14">
        <f t="shared" si="38"/>
        <v>0</v>
      </c>
      <c r="F248" s="14">
        <f t="shared" si="38"/>
        <v>2550000</v>
      </c>
      <c r="G248" s="15">
        <f t="shared" ref="G248:G265" si="39">+C248/$D$397*100</f>
        <v>20.785492262421993</v>
      </c>
    </row>
    <row r="249" spans="1:7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7" x14ac:dyDescent="0.25">
      <c r="A250" s="16" t="s">
        <v>377</v>
      </c>
      <c r="B250" s="17" t="s">
        <v>378</v>
      </c>
      <c r="C250" s="18">
        <v>50000</v>
      </c>
      <c r="D250" s="18">
        <v>0</v>
      </c>
      <c r="E250" s="18">
        <v>0</v>
      </c>
      <c r="F250" s="18">
        <f t="shared" si="37"/>
        <v>50000</v>
      </c>
      <c r="G250" s="19">
        <f t="shared" si="39"/>
        <v>0.40755867181219596</v>
      </c>
    </row>
    <row r="251" spans="1:7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7" x14ac:dyDescent="0.25">
      <c r="A252" s="16" t="s">
        <v>381</v>
      </c>
      <c r="B252" s="17" t="s">
        <v>382</v>
      </c>
      <c r="C252" s="18">
        <v>500000</v>
      </c>
      <c r="D252" s="18">
        <v>0</v>
      </c>
      <c r="E252" s="18">
        <v>0</v>
      </c>
      <c r="F252" s="18">
        <f t="shared" si="37"/>
        <v>500000</v>
      </c>
      <c r="G252" s="19">
        <f t="shared" si="39"/>
        <v>4.0755867181219596</v>
      </c>
    </row>
    <row r="253" spans="1:7" x14ac:dyDescent="0.25">
      <c r="A253" s="16" t="s">
        <v>383</v>
      </c>
      <c r="B253" s="17" t="s">
        <v>384</v>
      </c>
      <c r="C253" s="18">
        <v>2000000</v>
      </c>
      <c r="D253" s="18">
        <v>0</v>
      </c>
      <c r="E253" s="18">
        <v>0</v>
      </c>
      <c r="F253" s="18">
        <f t="shared" si="37"/>
        <v>2000000</v>
      </c>
      <c r="G253" s="19">
        <f t="shared" si="39"/>
        <v>16.302346872487838</v>
      </c>
    </row>
    <row r="254" spans="1:7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7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7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7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7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7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7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7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7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7" ht="24" x14ac:dyDescent="0.25">
      <c r="A266" s="8" t="s">
        <v>408</v>
      </c>
      <c r="B266" s="9" t="s">
        <v>409</v>
      </c>
      <c r="C266" s="10">
        <f>C267+C273+C284</f>
        <v>20440421</v>
      </c>
      <c r="D266" s="10">
        <f t="shared" ref="D266:F266" si="40">D267+D273+D284</f>
        <v>1048126.98</v>
      </c>
      <c r="E266" s="10">
        <f t="shared" si="40"/>
        <v>929990.49</v>
      </c>
      <c r="F266" s="10">
        <f t="shared" si="40"/>
        <v>20558557.490000002</v>
      </c>
      <c r="G266" s="10">
        <f>G267+G273+G284</f>
        <v>112.36772426544371</v>
      </c>
    </row>
    <row r="267" spans="1:7" ht="24" x14ac:dyDescent="0.25">
      <c r="A267" s="12" t="s">
        <v>410</v>
      </c>
      <c r="B267" s="13" t="s">
        <v>411</v>
      </c>
      <c r="C267" s="14">
        <f>SUM(C268:C272)</f>
        <v>6654955</v>
      </c>
      <c r="D267" s="14">
        <f>SUM(D268:D272)</f>
        <v>0</v>
      </c>
      <c r="E267" s="14">
        <f>SUM(E268:E272)</f>
        <v>200000</v>
      </c>
      <c r="F267" s="14">
        <f>SUM(F268:F272)</f>
        <v>6454955</v>
      </c>
      <c r="G267" s="15">
        <v>0</v>
      </c>
    </row>
    <row r="268" spans="1:7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+C268/$D$397*100</f>
        <v>0</v>
      </c>
    </row>
    <row r="269" spans="1:7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7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7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7" ht="24" x14ac:dyDescent="0.25">
      <c r="A272" s="16" t="s">
        <v>420</v>
      </c>
      <c r="B272" s="17" t="s">
        <v>421</v>
      </c>
      <c r="C272" s="18">
        <v>6654955</v>
      </c>
      <c r="D272" s="18">
        <v>0</v>
      </c>
      <c r="E272" s="18">
        <v>200000</v>
      </c>
      <c r="F272" s="18">
        <f t="shared" si="37"/>
        <v>6454955</v>
      </c>
      <c r="G272" s="19">
        <f t="shared" si="41"/>
        <v>54.245692415398651</v>
      </c>
    </row>
    <row r="273" spans="1:7" x14ac:dyDescent="0.25">
      <c r="A273" s="12" t="s">
        <v>422</v>
      </c>
      <c r="B273" s="13" t="s">
        <v>423</v>
      </c>
      <c r="C273" s="14">
        <f>SUM(C274:C283)</f>
        <v>11150000</v>
      </c>
      <c r="D273" s="14">
        <f t="shared" ref="D273:F273" si="42">SUM(D274:D283)</f>
        <v>1048126.98</v>
      </c>
      <c r="E273" s="14">
        <f t="shared" si="42"/>
        <v>729990.49</v>
      </c>
      <c r="F273" s="14">
        <f t="shared" si="42"/>
        <v>11468136.49</v>
      </c>
      <c r="G273" s="15">
        <f t="shared" si="41"/>
        <v>90.885583814119698</v>
      </c>
    </row>
    <row r="274" spans="1:7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7" x14ac:dyDescent="0.25">
      <c r="A275" s="16" t="s">
        <v>426</v>
      </c>
      <c r="B275" s="17" t="s">
        <v>427</v>
      </c>
      <c r="C275" s="18">
        <v>8270009.5099999998</v>
      </c>
      <c r="D275" s="18">
        <v>998126.98</v>
      </c>
      <c r="E275" s="18">
        <v>0</v>
      </c>
      <c r="F275" s="18">
        <f t="shared" si="37"/>
        <v>9268136.4900000002</v>
      </c>
      <c r="G275" s="19">
        <f t="shared" si="41"/>
        <v>67.410281835396574</v>
      </c>
    </row>
    <row r="276" spans="1:7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7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7" x14ac:dyDescent="0.25">
      <c r="A279" s="16">
        <v>4431</v>
      </c>
      <c r="B279" s="17" t="s">
        <v>671</v>
      </c>
      <c r="C279" s="18">
        <v>2529990.4900000002</v>
      </c>
      <c r="D279" s="18">
        <v>0</v>
      </c>
      <c r="E279" s="18">
        <v>729990.49</v>
      </c>
      <c r="F279" s="18">
        <f t="shared" si="37"/>
        <v>1800000.0000000002</v>
      </c>
      <c r="G279" s="19"/>
    </row>
    <row r="280" spans="1:7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7" x14ac:dyDescent="0.25">
      <c r="A281" s="16">
        <v>4451</v>
      </c>
      <c r="B281" s="17" t="s">
        <v>673</v>
      </c>
      <c r="C281" s="18">
        <v>200000</v>
      </c>
      <c r="D281" s="18">
        <v>50000</v>
      </c>
      <c r="E281" s="18">
        <v>0</v>
      </c>
      <c r="F281" s="18">
        <f t="shared" si="37"/>
        <v>250000</v>
      </c>
      <c r="G281" s="19"/>
    </row>
    <row r="282" spans="1:7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7" ht="24" x14ac:dyDescent="0.25">
      <c r="A283" s="16">
        <v>4481</v>
      </c>
      <c r="B283" s="17" t="s">
        <v>675</v>
      </c>
      <c r="C283" s="18">
        <v>150000</v>
      </c>
      <c r="D283" s="18">
        <v>0</v>
      </c>
      <c r="E283" s="18">
        <v>0</v>
      </c>
      <c r="F283" s="18">
        <f t="shared" si="37"/>
        <v>150000</v>
      </c>
      <c r="G283" s="19"/>
    </row>
    <row r="284" spans="1:7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+C284/$D$397*100</f>
        <v>21.482140451324018</v>
      </c>
    </row>
    <row r="285" spans="1:7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+C285/$D$397*100</f>
        <v>0</v>
      </c>
    </row>
    <row r="286" spans="1:7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+C286/$D$397*100</f>
        <v>21.482140451324018</v>
      </c>
    </row>
    <row r="287" spans="1:7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+C287/$D$397*100</f>
        <v>0</v>
      </c>
    </row>
    <row r="288" spans="1:7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+C288/$D$397*100</f>
        <v>0</v>
      </c>
    </row>
    <row r="289" spans="1:7" x14ac:dyDescent="0.25">
      <c r="A289" s="8" t="s">
        <v>442</v>
      </c>
      <c r="B289" s="9" t="s">
        <v>443</v>
      </c>
      <c r="C289" s="10">
        <f>C290+C301+C310+C315+C318+C321+C336+C339+C342</f>
        <v>8205392</v>
      </c>
      <c r="D289" s="10">
        <f t="shared" ref="D289:F289" si="43">D290+D301+D310+D315+D318+D321+D336+D339+D342</f>
        <v>6352288</v>
      </c>
      <c r="E289" s="10">
        <f t="shared" si="43"/>
        <v>722064.15</v>
      </c>
      <c r="F289" s="10">
        <f t="shared" si="43"/>
        <v>13835615.85</v>
      </c>
      <c r="G289" s="11">
        <f>+D289/$D$397*100</f>
        <v>51.778601204971011</v>
      </c>
    </row>
    <row r="290" spans="1:7" x14ac:dyDescent="0.25">
      <c r="A290" s="12" t="s">
        <v>444</v>
      </c>
      <c r="B290" s="13" t="s">
        <v>445</v>
      </c>
      <c r="C290" s="14">
        <f>SUM(C291:C300)</f>
        <v>1738000</v>
      </c>
      <c r="D290" s="14">
        <f t="shared" ref="D290:F290" si="44">SUM(D291:D300)</f>
        <v>0</v>
      </c>
      <c r="E290" s="14">
        <f t="shared" si="44"/>
        <v>0</v>
      </c>
      <c r="F290" s="14">
        <f t="shared" si="44"/>
        <v>1738000</v>
      </c>
      <c r="G290" s="14">
        <f t="shared" ref="G290" si="45">SUM(G291:G300)</f>
        <v>3.8650516896719025</v>
      </c>
    </row>
    <row r="291" spans="1:7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7" x14ac:dyDescent="0.25">
      <c r="A292" s="16">
        <v>5111</v>
      </c>
      <c r="B292" s="31" t="s">
        <v>623</v>
      </c>
      <c r="C292" s="20">
        <v>200000</v>
      </c>
      <c r="D292" s="20">
        <v>0</v>
      </c>
      <c r="E292" s="20">
        <v>0</v>
      </c>
      <c r="F292" s="20">
        <f>C292+D292-E292</f>
        <v>200000</v>
      </c>
      <c r="G292" s="19"/>
    </row>
    <row r="293" spans="1:7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7" x14ac:dyDescent="0.25">
      <c r="A294" s="16">
        <v>5121</v>
      </c>
      <c r="B294" s="31" t="s">
        <v>677</v>
      </c>
      <c r="C294" s="20">
        <v>200000</v>
      </c>
      <c r="D294" s="20">
        <v>0</v>
      </c>
      <c r="E294" s="20">
        <v>0</v>
      </c>
      <c r="F294" s="20">
        <f t="shared" ref="F294:F296" si="46">C294+D294-E294</f>
        <v>200000</v>
      </c>
      <c r="G294" s="19"/>
    </row>
    <row r="295" spans="1:7" x14ac:dyDescent="0.25">
      <c r="A295" s="16">
        <v>5130</v>
      </c>
      <c r="B295" s="31" t="s">
        <v>694</v>
      </c>
      <c r="C295" s="20"/>
      <c r="D295" s="20"/>
      <c r="E295" s="20"/>
      <c r="F295" s="20"/>
      <c r="G295" s="19"/>
    </row>
    <row r="296" spans="1:7" x14ac:dyDescent="0.25">
      <c r="A296" s="16">
        <v>5131</v>
      </c>
      <c r="B296" s="31" t="s">
        <v>695</v>
      </c>
      <c r="C296" s="20">
        <v>863828.8</v>
      </c>
      <c r="D296" s="20">
        <v>0</v>
      </c>
      <c r="E296" s="20"/>
      <c r="F296" s="20">
        <f t="shared" si="46"/>
        <v>863828.8</v>
      </c>
      <c r="G296" s="19"/>
    </row>
    <row r="297" spans="1:7" ht="24" x14ac:dyDescent="0.25">
      <c r="A297" s="16" t="s">
        <v>446</v>
      </c>
      <c r="B297" s="17" t="s">
        <v>447</v>
      </c>
      <c r="C297" s="18"/>
      <c r="D297" s="18"/>
      <c r="E297" s="18"/>
      <c r="F297" s="20"/>
      <c r="G297" s="19">
        <f t="shared" ref="G297:G303" si="47">+C297/$D$397*100</f>
        <v>0</v>
      </c>
    </row>
    <row r="298" spans="1:7" ht="24" x14ac:dyDescent="0.25">
      <c r="A298" s="16" t="s">
        <v>448</v>
      </c>
      <c r="B298" s="17" t="s">
        <v>449</v>
      </c>
      <c r="C298" s="18">
        <v>430000</v>
      </c>
      <c r="D298" s="18">
        <v>0</v>
      </c>
      <c r="E298" s="18">
        <v>0</v>
      </c>
      <c r="F298" s="18">
        <f>C298+D298-E298</f>
        <v>430000</v>
      </c>
      <c r="G298" s="19">
        <f t="shared" si="47"/>
        <v>3.5050045775848853</v>
      </c>
    </row>
    <row r="299" spans="1:7" x14ac:dyDescent="0.25">
      <c r="A299" s="16" t="s">
        <v>450</v>
      </c>
      <c r="B299" s="17" t="s">
        <v>451</v>
      </c>
      <c r="C299" s="18"/>
      <c r="D299" s="18"/>
      <c r="E299" s="18"/>
      <c r="F299" s="18"/>
      <c r="G299" s="19">
        <f t="shared" si="47"/>
        <v>0</v>
      </c>
    </row>
    <row r="300" spans="1:7" x14ac:dyDescent="0.25">
      <c r="A300" s="16" t="s">
        <v>452</v>
      </c>
      <c r="B300" s="17" t="s">
        <v>453</v>
      </c>
      <c r="C300" s="18">
        <v>44171.199999999997</v>
      </c>
      <c r="D300" s="18">
        <v>0</v>
      </c>
      <c r="E300" s="18">
        <v>0</v>
      </c>
      <c r="F300" s="18">
        <f>C300+D300-E300</f>
        <v>44171.199999999997</v>
      </c>
      <c r="G300" s="19">
        <f t="shared" si="47"/>
        <v>0.3600471120870174</v>
      </c>
    </row>
    <row r="301" spans="1:7" x14ac:dyDescent="0.25">
      <c r="A301" s="12" t="s">
        <v>454</v>
      </c>
      <c r="B301" s="13" t="s">
        <v>455</v>
      </c>
      <c r="C301" s="14">
        <f>SUM(C302:C309)</f>
        <v>800600</v>
      </c>
      <c r="D301" s="14">
        <f t="shared" ref="D301:F301" si="48">SUM(D302:D309)</f>
        <v>0</v>
      </c>
      <c r="E301" s="14">
        <f t="shared" si="48"/>
        <v>0</v>
      </c>
      <c r="F301" s="14">
        <f t="shared" si="48"/>
        <v>800600</v>
      </c>
      <c r="G301" s="19">
        <f t="shared" si="47"/>
        <v>6.5258294530568817</v>
      </c>
    </row>
    <row r="302" spans="1:7" x14ac:dyDescent="0.25">
      <c r="A302" s="16" t="s">
        <v>456</v>
      </c>
      <c r="B302" s="17" t="s">
        <v>457</v>
      </c>
      <c r="C302" s="18"/>
      <c r="D302" s="18"/>
      <c r="E302" s="18"/>
      <c r="F302" s="18"/>
      <c r="G302" s="19">
        <f t="shared" si="47"/>
        <v>0</v>
      </c>
    </row>
    <row r="303" spans="1:7" x14ac:dyDescent="0.25">
      <c r="A303" s="16" t="s">
        <v>458</v>
      </c>
      <c r="B303" s="17" t="s">
        <v>459</v>
      </c>
      <c r="C303" s="18">
        <v>60000</v>
      </c>
      <c r="D303" s="18">
        <v>0</v>
      </c>
      <c r="E303" s="18">
        <v>0</v>
      </c>
      <c r="F303" s="18">
        <f>C303+D303-E303</f>
        <v>60000</v>
      </c>
      <c r="G303" s="19">
        <f t="shared" si="47"/>
        <v>0.4890704061746351</v>
      </c>
    </row>
    <row r="304" spans="1:7" x14ac:dyDescent="0.25">
      <c r="A304" s="16">
        <v>5220</v>
      </c>
      <c r="B304" s="17" t="s">
        <v>678</v>
      </c>
      <c r="C304" s="18"/>
      <c r="D304" s="18"/>
      <c r="E304" s="18"/>
      <c r="F304" s="18"/>
      <c r="G304" s="19"/>
    </row>
    <row r="305" spans="1:7" x14ac:dyDescent="0.25">
      <c r="A305" s="16">
        <v>5221</v>
      </c>
      <c r="B305" s="17" t="s">
        <v>679</v>
      </c>
      <c r="C305" s="18">
        <v>130000</v>
      </c>
      <c r="D305" s="18">
        <v>0</v>
      </c>
      <c r="E305" s="18">
        <v>0</v>
      </c>
      <c r="F305" s="18">
        <f t="shared" ref="F305:F309" si="49">C305+D305-E305</f>
        <v>130000</v>
      </c>
      <c r="G305" s="19"/>
    </row>
    <row r="306" spans="1:7" x14ac:dyDescent="0.25">
      <c r="A306" s="16">
        <v>5230</v>
      </c>
      <c r="B306" s="17" t="s">
        <v>680</v>
      </c>
      <c r="C306" s="18"/>
      <c r="D306" s="18"/>
      <c r="E306" s="18"/>
      <c r="F306" s="18"/>
      <c r="G306" s="19"/>
    </row>
    <row r="307" spans="1:7" x14ac:dyDescent="0.25">
      <c r="A307" s="16">
        <v>5231</v>
      </c>
      <c r="B307" s="17" t="s">
        <v>681</v>
      </c>
      <c r="C307" s="18">
        <v>200000</v>
      </c>
      <c r="D307" s="18">
        <v>0</v>
      </c>
      <c r="E307" s="18">
        <v>0</v>
      </c>
      <c r="F307" s="18">
        <f t="shared" si="49"/>
        <v>200000</v>
      </c>
      <c r="G307" s="19"/>
    </row>
    <row r="308" spans="1:7" x14ac:dyDescent="0.25">
      <c r="A308" s="16">
        <v>5290</v>
      </c>
      <c r="B308" s="17" t="s">
        <v>682</v>
      </c>
      <c r="C308" s="18"/>
      <c r="D308" s="18"/>
      <c r="E308" s="18"/>
      <c r="F308" s="18"/>
      <c r="G308" s="19"/>
    </row>
    <row r="309" spans="1:7" x14ac:dyDescent="0.25">
      <c r="A309" s="16">
        <v>5291</v>
      </c>
      <c r="B309" s="17" t="s">
        <v>683</v>
      </c>
      <c r="C309" s="18">
        <v>410600</v>
      </c>
      <c r="D309" s="18">
        <v>0</v>
      </c>
      <c r="E309" s="18">
        <v>0</v>
      </c>
      <c r="F309" s="18">
        <f t="shared" si="49"/>
        <v>410600</v>
      </c>
      <c r="G309" s="19"/>
    </row>
    <row r="310" spans="1:7" x14ac:dyDescent="0.25">
      <c r="A310" s="12" t="s">
        <v>460</v>
      </c>
      <c r="B310" s="13" t="s">
        <v>461</v>
      </c>
      <c r="C310" s="14">
        <f>SUM(C311:C314)</f>
        <v>45000</v>
      </c>
      <c r="D310" s="14">
        <f>SUM(D311:D314)</f>
        <v>0</v>
      </c>
      <c r="E310" s="14">
        <f>SUM(E311:E314)</f>
        <v>0</v>
      </c>
      <c r="F310" s="14">
        <f>SUM(F311:F314)</f>
        <v>45000</v>
      </c>
      <c r="G310" s="19">
        <f t="shared" ref="G310:G323" si="50">+C310/$D$397*100</f>
        <v>0.36680280463097636</v>
      </c>
    </row>
    <row r="311" spans="1:7" x14ac:dyDescent="0.25">
      <c r="A311" s="16" t="s">
        <v>462</v>
      </c>
      <c r="B311" s="17" t="s">
        <v>463</v>
      </c>
      <c r="C311" s="18"/>
      <c r="D311" s="18"/>
      <c r="E311" s="18"/>
      <c r="F311" s="18"/>
      <c r="G311" s="19">
        <f t="shared" si="50"/>
        <v>0</v>
      </c>
    </row>
    <row r="312" spans="1:7" x14ac:dyDescent="0.25">
      <c r="A312" s="16" t="s">
        <v>464</v>
      </c>
      <c r="B312" s="17" t="s">
        <v>465</v>
      </c>
      <c r="C312" s="18">
        <v>0</v>
      </c>
      <c r="D312" s="18">
        <v>0</v>
      </c>
      <c r="E312" s="18">
        <v>0</v>
      </c>
      <c r="F312" s="18">
        <f>C312+D312-E312</f>
        <v>0</v>
      </c>
      <c r="G312" s="19">
        <f t="shared" si="50"/>
        <v>0</v>
      </c>
    </row>
    <row r="313" spans="1:7" x14ac:dyDescent="0.25">
      <c r="A313" s="16" t="s">
        <v>466</v>
      </c>
      <c r="B313" s="17" t="s">
        <v>467</v>
      </c>
      <c r="C313" s="18"/>
      <c r="D313" s="18"/>
      <c r="E313" s="18"/>
      <c r="F313" s="18"/>
      <c r="G313" s="19">
        <f t="shared" si="50"/>
        <v>0</v>
      </c>
    </row>
    <row r="314" spans="1:7" x14ac:dyDescent="0.25">
      <c r="A314" s="16" t="s">
        <v>468</v>
      </c>
      <c r="B314" s="17" t="s">
        <v>469</v>
      </c>
      <c r="C314" s="18">
        <v>45000</v>
      </c>
      <c r="D314" s="18">
        <v>0</v>
      </c>
      <c r="E314" s="18">
        <v>0</v>
      </c>
      <c r="F314" s="18">
        <f>C314+D314-E314</f>
        <v>45000</v>
      </c>
      <c r="G314" s="19">
        <f t="shared" si="50"/>
        <v>0.36680280463097636</v>
      </c>
    </row>
    <row r="315" spans="1:7" x14ac:dyDescent="0.25">
      <c r="A315" s="12" t="s">
        <v>470</v>
      </c>
      <c r="B315" s="13" t="s">
        <v>471</v>
      </c>
      <c r="C315" s="14">
        <f>SUM(C316:C317)</f>
        <v>4040000</v>
      </c>
      <c r="D315" s="14">
        <f>SUM(D316:D317)</f>
        <v>6352288</v>
      </c>
      <c r="E315" s="14">
        <f>SUM(E316:E317)</f>
        <v>0</v>
      </c>
      <c r="F315" s="14">
        <f>SUM(F316:F317)</f>
        <v>10392288</v>
      </c>
      <c r="G315" s="19">
        <f t="shared" si="50"/>
        <v>32.93074068242543</v>
      </c>
    </row>
    <row r="316" spans="1:7" x14ac:dyDescent="0.25">
      <c r="A316" s="16" t="s">
        <v>472</v>
      </c>
      <c r="B316" s="17" t="s">
        <v>473</v>
      </c>
      <c r="C316" s="18"/>
      <c r="D316" s="18"/>
      <c r="E316" s="18"/>
      <c r="F316" s="18"/>
      <c r="G316" s="19">
        <f t="shared" si="50"/>
        <v>0</v>
      </c>
    </row>
    <row r="317" spans="1:7" x14ac:dyDescent="0.25">
      <c r="A317" s="16" t="s">
        <v>474</v>
      </c>
      <c r="B317" s="17" t="s">
        <v>475</v>
      </c>
      <c r="C317" s="18">
        <v>4040000</v>
      </c>
      <c r="D317" s="18">
        <v>6352288</v>
      </c>
      <c r="E317" s="18">
        <v>0</v>
      </c>
      <c r="F317" s="18">
        <f>C317+D317-E317</f>
        <v>10392288</v>
      </c>
      <c r="G317" s="19">
        <f t="shared" si="50"/>
        <v>32.93074068242543</v>
      </c>
    </row>
    <row r="318" spans="1:7" x14ac:dyDescent="0.25">
      <c r="A318" s="12" t="s">
        <v>476</v>
      </c>
      <c r="B318" s="13" t="s">
        <v>477</v>
      </c>
      <c r="C318" s="14">
        <f>SUM(C319:C320)</f>
        <v>320000</v>
      </c>
      <c r="D318" s="14">
        <f>SUM(D319:D320)</f>
        <v>0</v>
      </c>
      <c r="E318" s="14">
        <f>SUM(E319:E320)</f>
        <v>200000</v>
      </c>
      <c r="F318" s="14">
        <f>SUM(F319:F320)</f>
        <v>120000</v>
      </c>
      <c r="G318" s="19">
        <f t="shared" si="50"/>
        <v>2.6083754995980537</v>
      </c>
    </row>
    <row r="319" spans="1:7" x14ac:dyDescent="0.25">
      <c r="A319" s="16" t="s">
        <v>478</v>
      </c>
      <c r="B319" s="17" t="s">
        <v>479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480</v>
      </c>
      <c r="B320" s="17" t="s">
        <v>481</v>
      </c>
      <c r="C320" s="18">
        <v>320000</v>
      </c>
      <c r="D320" s="20">
        <v>0</v>
      </c>
      <c r="E320" s="20">
        <v>200000</v>
      </c>
      <c r="F320" s="18">
        <f>C320+D320-E320</f>
        <v>120000</v>
      </c>
      <c r="G320" s="19">
        <f t="shared" si="50"/>
        <v>2.6083754995980537</v>
      </c>
    </row>
    <row r="321" spans="1:7" x14ac:dyDescent="0.25">
      <c r="A321" s="12" t="s">
        <v>482</v>
      </c>
      <c r="B321" s="13" t="s">
        <v>483</v>
      </c>
      <c r="C321" s="14">
        <f>SUM(C322:C335)</f>
        <v>1096792</v>
      </c>
      <c r="D321" s="14">
        <f>SUM(D322:D335)</f>
        <v>0</v>
      </c>
      <c r="E321" s="14">
        <f>SUM(E322:E335)</f>
        <v>422064.15</v>
      </c>
      <c r="F321" s="14">
        <f>SUM(F322:F335)</f>
        <v>674727.85</v>
      </c>
      <c r="G321" s="19">
        <f t="shared" si="50"/>
        <v>8.9401418154848393</v>
      </c>
    </row>
    <row r="322" spans="1:7" x14ac:dyDescent="0.25">
      <c r="A322" s="16" t="s">
        <v>484</v>
      </c>
      <c r="B322" s="17" t="s">
        <v>485</v>
      </c>
      <c r="C322" s="18"/>
      <c r="D322" s="18"/>
      <c r="E322" s="18"/>
      <c r="F322" s="14"/>
      <c r="G322" s="19">
        <f t="shared" si="50"/>
        <v>0</v>
      </c>
    </row>
    <row r="323" spans="1:7" x14ac:dyDescent="0.25">
      <c r="A323" s="16" t="s">
        <v>486</v>
      </c>
      <c r="B323" s="17" t="s">
        <v>487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6">
        <v>5630</v>
      </c>
      <c r="B324" s="17" t="s">
        <v>684</v>
      </c>
      <c r="C324" s="18"/>
      <c r="D324" s="18"/>
      <c r="E324" s="18"/>
      <c r="F324" s="18"/>
      <c r="G324" s="19"/>
    </row>
    <row r="325" spans="1:7" x14ac:dyDescent="0.25">
      <c r="A325" s="16">
        <v>5631</v>
      </c>
      <c r="B325" s="17" t="s">
        <v>685</v>
      </c>
      <c r="C325" s="18">
        <v>397392</v>
      </c>
      <c r="D325" s="18">
        <v>0</v>
      </c>
      <c r="E325" s="18">
        <v>397392</v>
      </c>
      <c r="F325" s="18">
        <f t="shared" ref="F325" si="51">C325+D325-E325</f>
        <v>0</v>
      </c>
      <c r="G325" s="19"/>
    </row>
    <row r="326" spans="1:7" ht="24" x14ac:dyDescent="0.25">
      <c r="A326" s="16">
        <v>5640</v>
      </c>
      <c r="B326" s="17" t="s">
        <v>488</v>
      </c>
      <c r="C326" s="18">
        <v>0</v>
      </c>
      <c r="D326" s="18">
        <v>0</v>
      </c>
      <c r="E326" s="18">
        <v>0</v>
      </c>
      <c r="F326" s="18">
        <f>C326+D326-E326</f>
        <v>0</v>
      </c>
      <c r="G326" s="19"/>
    </row>
    <row r="327" spans="1:7" ht="24" x14ac:dyDescent="0.25">
      <c r="A327" s="16">
        <v>5641</v>
      </c>
      <c r="B327" s="17" t="s">
        <v>687</v>
      </c>
      <c r="C327" s="18">
        <v>100000</v>
      </c>
      <c r="D327" s="18">
        <v>0</v>
      </c>
      <c r="E327" s="18">
        <v>24672.15</v>
      </c>
      <c r="F327" s="18">
        <f>C327+D327-E327</f>
        <v>75327.850000000006</v>
      </c>
      <c r="G327" s="19"/>
    </row>
    <row r="328" spans="1:7" x14ac:dyDescent="0.25">
      <c r="A328" s="16">
        <v>5650</v>
      </c>
      <c r="B328" s="17" t="s">
        <v>686</v>
      </c>
      <c r="C328" s="18"/>
      <c r="D328" s="18"/>
      <c r="E328" s="18"/>
      <c r="F328" s="18"/>
      <c r="G328" s="19"/>
    </row>
    <row r="329" spans="1:7" x14ac:dyDescent="0.25">
      <c r="A329" s="16">
        <v>5651</v>
      </c>
      <c r="B329" s="17" t="s">
        <v>689</v>
      </c>
      <c r="C329" s="18">
        <v>100000</v>
      </c>
      <c r="D329" s="18">
        <v>0</v>
      </c>
      <c r="E329" s="18">
        <v>0</v>
      </c>
      <c r="F329" s="18">
        <f t="shared" ref="F329:F331" si="52">C329+D329-E329</f>
        <v>100000</v>
      </c>
      <c r="G329" s="19"/>
    </row>
    <row r="330" spans="1:7" ht="24" x14ac:dyDescent="0.25">
      <c r="A330" s="16">
        <v>5660</v>
      </c>
      <c r="B330" s="17" t="s">
        <v>688</v>
      </c>
      <c r="C330" s="18"/>
      <c r="D330" s="18"/>
      <c r="E330" s="18"/>
      <c r="F330" s="18"/>
      <c r="G330" s="19"/>
    </row>
    <row r="331" spans="1:7" ht="24" x14ac:dyDescent="0.25">
      <c r="A331" s="16">
        <v>5661</v>
      </c>
      <c r="B331" s="17" t="s">
        <v>690</v>
      </c>
      <c r="C331" s="18">
        <v>100000</v>
      </c>
      <c r="D331" s="18">
        <v>0</v>
      </c>
      <c r="E331" s="18">
        <v>0</v>
      </c>
      <c r="F331" s="18">
        <f t="shared" si="52"/>
        <v>100000</v>
      </c>
      <c r="G331" s="19"/>
    </row>
    <row r="332" spans="1:7" x14ac:dyDescent="0.25">
      <c r="A332" s="16" t="s">
        <v>489</v>
      </c>
      <c r="B332" s="17" t="s">
        <v>490</v>
      </c>
      <c r="C332" s="18"/>
      <c r="D332" s="18"/>
      <c r="E332" s="18"/>
      <c r="F332" s="18"/>
      <c r="G332" s="19">
        <f t="shared" ref="G332:G346" si="53">+C332/$D$397*100</f>
        <v>0</v>
      </c>
    </row>
    <row r="333" spans="1:7" x14ac:dyDescent="0.25">
      <c r="A333" s="16" t="s">
        <v>491</v>
      </c>
      <c r="B333" s="17" t="s">
        <v>492</v>
      </c>
      <c r="C333" s="18">
        <v>399400</v>
      </c>
      <c r="D333" s="18">
        <v>0</v>
      </c>
      <c r="E333" s="18">
        <v>0</v>
      </c>
      <c r="F333" s="18">
        <f>C333+D333-E333</f>
        <v>399400</v>
      </c>
      <c r="G333" s="19">
        <f t="shared" si="53"/>
        <v>3.2555786704358214</v>
      </c>
    </row>
    <row r="334" spans="1:7" x14ac:dyDescent="0.25">
      <c r="A334" s="16" t="s">
        <v>493</v>
      </c>
      <c r="B334" s="17" t="s">
        <v>494</v>
      </c>
      <c r="C334" s="18"/>
      <c r="D334" s="18"/>
      <c r="E334" s="18"/>
      <c r="F334" s="18"/>
      <c r="G334" s="19">
        <f t="shared" si="53"/>
        <v>0</v>
      </c>
    </row>
    <row r="335" spans="1:7" x14ac:dyDescent="0.25">
      <c r="A335" s="16" t="s">
        <v>495</v>
      </c>
      <c r="B335" s="17" t="s">
        <v>496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3"/>
        <v>0</v>
      </c>
    </row>
    <row r="336" spans="1:7" x14ac:dyDescent="0.25">
      <c r="A336" s="12" t="s">
        <v>497</v>
      </c>
      <c r="B336" s="13" t="s">
        <v>498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53"/>
        <v>0</v>
      </c>
    </row>
    <row r="337" spans="1:7" x14ac:dyDescent="0.25">
      <c r="A337" s="16" t="s">
        <v>499</v>
      </c>
      <c r="B337" s="17" t="s">
        <v>500</v>
      </c>
      <c r="C337" s="18"/>
      <c r="D337" s="18"/>
      <c r="E337" s="18"/>
      <c r="F337" s="18"/>
      <c r="G337" s="19">
        <f t="shared" si="53"/>
        <v>0</v>
      </c>
    </row>
    <row r="338" spans="1:7" x14ac:dyDescent="0.25">
      <c r="A338" s="16" t="s">
        <v>501</v>
      </c>
      <c r="B338" s="17" t="s">
        <v>502</v>
      </c>
      <c r="C338" s="18">
        <v>0</v>
      </c>
      <c r="D338" s="18">
        <v>0</v>
      </c>
      <c r="E338" s="18">
        <v>0</v>
      </c>
      <c r="F338" s="18">
        <f>C338+D338-E338</f>
        <v>0</v>
      </c>
      <c r="G338" s="19">
        <f t="shared" si="53"/>
        <v>0</v>
      </c>
    </row>
    <row r="339" spans="1:7" x14ac:dyDescent="0.25">
      <c r="A339" s="12" t="s">
        <v>503</v>
      </c>
      <c r="B339" s="13" t="s">
        <v>504</v>
      </c>
      <c r="C339" s="18">
        <f>SUM(C340:C341)</f>
        <v>0</v>
      </c>
      <c r="D339" s="18">
        <f>SUM(D340:D341)</f>
        <v>0</v>
      </c>
      <c r="E339" s="18">
        <f>SUM(E340:E341)</f>
        <v>0</v>
      </c>
      <c r="F339" s="18">
        <f>SUM(F340:F341)</f>
        <v>0</v>
      </c>
      <c r="G339" s="15">
        <f t="shared" si="53"/>
        <v>0</v>
      </c>
    </row>
    <row r="340" spans="1:7" x14ac:dyDescent="0.25">
      <c r="A340" s="16" t="s">
        <v>505</v>
      </c>
      <c r="B340" s="17" t="s">
        <v>506</v>
      </c>
      <c r="C340" s="18"/>
      <c r="D340" s="18"/>
      <c r="E340" s="18"/>
      <c r="F340" s="18"/>
      <c r="G340" s="19">
        <f t="shared" si="53"/>
        <v>0</v>
      </c>
    </row>
    <row r="341" spans="1:7" x14ac:dyDescent="0.25">
      <c r="A341" s="16" t="s">
        <v>507</v>
      </c>
      <c r="B341" s="17" t="s">
        <v>508</v>
      </c>
      <c r="C341" s="18">
        <v>0</v>
      </c>
      <c r="D341" s="18">
        <v>0</v>
      </c>
      <c r="E341" s="18">
        <v>0</v>
      </c>
      <c r="F341" s="18">
        <f t="shared" ref="F341:F374" si="54">C341+D341-E341</f>
        <v>0</v>
      </c>
      <c r="G341" s="19">
        <f t="shared" si="53"/>
        <v>0</v>
      </c>
    </row>
    <row r="342" spans="1:7" x14ac:dyDescent="0.25">
      <c r="A342" s="12" t="s">
        <v>509</v>
      </c>
      <c r="B342" s="13" t="s">
        <v>510</v>
      </c>
      <c r="C342" s="21">
        <f>SUM(C343:C346)</f>
        <v>165000</v>
      </c>
      <c r="D342" s="21">
        <f>SUM(D343:D346)</f>
        <v>0</v>
      </c>
      <c r="E342" s="21">
        <f>SUM(E343:E346)</f>
        <v>100000</v>
      </c>
      <c r="F342" s="21">
        <f>SUM(F343:F346)</f>
        <v>65000</v>
      </c>
      <c r="G342" s="15">
        <f t="shared" si="53"/>
        <v>1.3449436169802467</v>
      </c>
    </row>
    <row r="343" spans="1:7" x14ac:dyDescent="0.25">
      <c r="A343" s="16" t="s">
        <v>511</v>
      </c>
      <c r="B343" s="17" t="s">
        <v>512</v>
      </c>
      <c r="C343" s="18"/>
      <c r="D343" s="18"/>
      <c r="E343" s="18"/>
      <c r="F343" s="18"/>
      <c r="G343" s="19">
        <f t="shared" si="53"/>
        <v>0</v>
      </c>
    </row>
    <row r="344" spans="1:7" x14ac:dyDescent="0.25">
      <c r="A344" s="16" t="s">
        <v>513</v>
      </c>
      <c r="B344" s="17" t="s">
        <v>514</v>
      </c>
      <c r="C344" s="18">
        <v>165000</v>
      </c>
      <c r="D344" s="18">
        <v>0</v>
      </c>
      <c r="E344" s="18">
        <v>100000</v>
      </c>
      <c r="F344" s="18">
        <f t="shared" si="54"/>
        <v>65000</v>
      </c>
      <c r="G344" s="19">
        <f t="shared" si="53"/>
        <v>1.3449436169802467</v>
      </c>
    </row>
    <row r="345" spans="1:7" x14ac:dyDescent="0.25">
      <c r="A345" s="16" t="s">
        <v>515</v>
      </c>
      <c r="B345" s="17" t="s">
        <v>516</v>
      </c>
      <c r="C345" s="18"/>
      <c r="D345" s="18"/>
      <c r="E345" s="18"/>
      <c r="F345" s="18"/>
      <c r="G345" s="19">
        <f t="shared" si="53"/>
        <v>0</v>
      </c>
    </row>
    <row r="346" spans="1:7" x14ac:dyDescent="0.25">
      <c r="A346" s="16" t="s">
        <v>517</v>
      </c>
      <c r="B346" s="17" t="s">
        <v>518</v>
      </c>
      <c r="C346" s="18">
        <v>0</v>
      </c>
      <c r="D346" s="18">
        <v>0</v>
      </c>
      <c r="E346" s="18">
        <v>0</v>
      </c>
      <c r="F346" s="18">
        <f t="shared" si="54"/>
        <v>0</v>
      </c>
      <c r="G346" s="19">
        <f t="shared" si="53"/>
        <v>0</v>
      </c>
    </row>
    <row r="347" spans="1:7" x14ac:dyDescent="0.25">
      <c r="A347" s="8" t="s">
        <v>519</v>
      </c>
      <c r="B347" s="9" t="s">
        <v>520</v>
      </c>
      <c r="C347" s="10">
        <f>C348+C372+C375</f>
        <v>32842653.000000004</v>
      </c>
      <c r="D347" s="10">
        <f t="shared" ref="D347:F347" si="55">D348+D372+D375</f>
        <v>3266685.8</v>
      </c>
      <c r="E347" s="10">
        <f t="shared" si="55"/>
        <v>6590948.8500000006</v>
      </c>
      <c r="F347" s="10">
        <f t="shared" si="55"/>
        <v>29518389.950000003</v>
      </c>
      <c r="G347" s="11">
        <f>+D347/$D$397*100</f>
        <v>26.627322517515211</v>
      </c>
    </row>
    <row r="348" spans="1:7" x14ac:dyDescent="0.25">
      <c r="A348" s="12" t="s">
        <v>521</v>
      </c>
      <c r="B348" s="13" t="s">
        <v>522</v>
      </c>
      <c r="C348" s="14">
        <f>SUM(C349:C371)</f>
        <v>29349653.000000004</v>
      </c>
      <c r="D348" s="14">
        <f>SUM(D349:D371)</f>
        <v>860725</v>
      </c>
      <c r="E348" s="14">
        <f>SUM(E349:E371)</f>
        <v>6590948.8500000006</v>
      </c>
      <c r="F348" s="14">
        <f>SUM(F349:F371)</f>
        <v>23619429.150000002</v>
      </c>
      <c r="G348" s="11">
        <f>+D348/$D$397*100</f>
        <v>7.0159187559110467</v>
      </c>
    </row>
    <row r="349" spans="1:7" x14ac:dyDescent="0.25">
      <c r="A349" s="16" t="s">
        <v>523</v>
      </c>
      <c r="B349" s="17" t="s">
        <v>524</v>
      </c>
      <c r="C349" s="18"/>
      <c r="D349" s="18"/>
      <c r="E349" s="18"/>
      <c r="F349" s="18">
        <f t="shared" si="54"/>
        <v>0</v>
      </c>
      <c r="G349" s="19">
        <f t="shared" ref="G349:G374" si="56">+C349/$D$397*100</f>
        <v>0</v>
      </c>
    </row>
    <row r="350" spans="1:7" x14ac:dyDescent="0.25">
      <c r="A350" s="16" t="s">
        <v>525</v>
      </c>
      <c r="B350" s="17" t="s">
        <v>526</v>
      </c>
      <c r="C350" s="18">
        <v>4000000</v>
      </c>
      <c r="D350" s="18">
        <v>0</v>
      </c>
      <c r="E350" s="18">
        <v>3782495.18</v>
      </c>
      <c r="F350" s="18">
        <f t="shared" si="54"/>
        <v>217504.81999999983</v>
      </c>
      <c r="G350" s="19">
        <f t="shared" si="56"/>
        <v>32.604693744975677</v>
      </c>
    </row>
    <row r="351" spans="1:7" x14ac:dyDescent="0.25">
      <c r="A351" s="16" t="s">
        <v>527</v>
      </c>
      <c r="B351" s="17" t="s">
        <v>528</v>
      </c>
      <c r="C351" s="18"/>
      <c r="D351" s="18"/>
      <c r="E351" s="18"/>
      <c r="F351" s="18">
        <f t="shared" si="54"/>
        <v>0</v>
      </c>
      <c r="G351" s="19">
        <f t="shared" si="56"/>
        <v>0</v>
      </c>
    </row>
    <row r="352" spans="1:7" x14ac:dyDescent="0.25">
      <c r="A352" s="16" t="s">
        <v>529</v>
      </c>
      <c r="B352" s="17" t="s">
        <v>530</v>
      </c>
      <c r="C352" s="18">
        <v>0</v>
      </c>
      <c r="D352" s="18">
        <v>0</v>
      </c>
      <c r="E352" s="18">
        <v>0</v>
      </c>
      <c r="F352" s="18">
        <f t="shared" si="54"/>
        <v>0</v>
      </c>
      <c r="G352" s="19">
        <f t="shared" si="56"/>
        <v>0</v>
      </c>
    </row>
    <row r="353" spans="1:7" ht="24" x14ac:dyDescent="0.25">
      <c r="A353" s="16" t="s">
        <v>531</v>
      </c>
      <c r="B353" s="17" t="s">
        <v>532</v>
      </c>
      <c r="C353" s="18">
        <v>697500</v>
      </c>
      <c r="D353" s="18">
        <v>860725</v>
      </c>
      <c r="E353" s="18">
        <v>0</v>
      </c>
      <c r="F353" s="18">
        <f t="shared" si="54"/>
        <v>1558225</v>
      </c>
      <c r="G353" s="19">
        <f t="shared" si="56"/>
        <v>5.6854434717801334</v>
      </c>
    </row>
    <row r="354" spans="1:7" ht="24" x14ac:dyDescent="0.25">
      <c r="A354" s="16" t="s">
        <v>533</v>
      </c>
      <c r="B354" s="17" t="s">
        <v>534</v>
      </c>
      <c r="C354" s="18">
        <v>0</v>
      </c>
      <c r="D354" s="18">
        <v>0</v>
      </c>
      <c r="E354" s="18">
        <v>0</v>
      </c>
      <c r="F354" s="18">
        <f t="shared" si="54"/>
        <v>0</v>
      </c>
      <c r="G354" s="19">
        <f t="shared" si="56"/>
        <v>0</v>
      </c>
    </row>
    <row r="355" spans="1:7" ht="24" x14ac:dyDescent="0.25">
      <c r="A355" s="16" t="s">
        <v>535</v>
      </c>
      <c r="B355" s="17" t="s">
        <v>536</v>
      </c>
      <c r="C355" s="18">
        <v>0</v>
      </c>
      <c r="D355" s="18">
        <v>0</v>
      </c>
      <c r="E355" s="18">
        <v>0</v>
      </c>
      <c r="F355" s="18">
        <f t="shared" si="54"/>
        <v>0</v>
      </c>
      <c r="G355" s="19">
        <f t="shared" si="56"/>
        <v>0</v>
      </c>
    </row>
    <row r="356" spans="1:7" ht="24" x14ac:dyDescent="0.25">
      <c r="A356" s="16" t="s">
        <v>537</v>
      </c>
      <c r="B356" s="17" t="s">
        <v>538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6"/>
        <v>0</v>
      </c>
    </row>
    <row r="357" spans="1:7" ht="24" x14ac:dyDescent="0.25">
      <c r="A357" s="16" t="s">
        <v>539</v>
      </c>
      <c r="B357" s="17" t="s">
        <v>540</v>
      </c>
      <c r="C357" s="18">
        <v>0</v>
      </c>
      <c r="D357" s="18">
        <v>0</v>
      </c>
      <c r="E357" s="18">
        <v>0</v>
      </c>
      <c r="F357" s="18">
        <f t="shared" si="54"/>
        <v>0</v>
      </c>
      <c r="G357" s="19">
        <f t="shared" si="56"/>
        <v>0</v>
      </c>
    </row>
    <row r="358" spans="1:7" ht="24" x14ac:dyDescent="0.25">
      <c r="A358" s="16" t="s">
        <v>541</v>
      </c>
      <c r="B358" s="17" t="s">
        <v>542</v>
      </c>
      <c r="C358" s="18">
        <v>2353092.8199999998</v>
      </c>
      <c r="D358" s="18">
        <v>0</v>
      </c>
      <c r="E358" s="18">
        <v>2353092.8199999998</v>
      </c>
      <c r="F358" s="18">
        <f t="shared" si="54"/>
        <v>0</v>
      </c>
      <c r="G358" s="19">
        <f t="shared" si="56"/>
        <v>19.180467687400292</v>
      </c>
    </row>
    <row r="359" spans="1:7" ht="24" x14ac:dyDescent="0.25">
      <c r="A359" s="16" t="s">
        <v>543</v>
      </c>
      <c r="B359" s="17" t="s">
        <v>544</v>
      </c>
      <c r="C359" s="18">
        <v>0</v>
      </c>
      <c r="D359" s="18">
        <v>0</v>
      </c>
      <c r="E359" s="18">
        <v>0</v>
      </c>
      <c r="F359" s="18">
        <f t="shared" si="54"/>
        <v>0</v>
      </c>
      <c r="G359" s="19">
        <f t="shared" si="56"/>
        <v>0</v>
      </c>
    </row>
    <row r="360" spans="1:7" ht="36" x14ac:dyDescent="0.25">
      <c r="A360" s="16" t="s">
        <v>545</v>
      </c>
      <c r="B360" s="17" t="s">
        <v>546</v>
      </c>
      <c r="C360" s="18"/>
      <c r="D360" s="18"/>
      <c r="E360" s="18"/>
      <c r="F360" s="18">
        <f t="shared" si="54"/>
        <v>0</v>
      </c>
      <c r="G360" s="19">
        <f t="shared" si="56"/>
        <v>0</v>
      </c>
    </row>
    <row r="361" spans="1:7" ht="36" x14ac:dyDescent="0.25">
      <c r="A361" s="16" t="s">
        <v>547</v>
      </c>
      <c r="B361" s="17" t="s">
        <v>548</v>
      </c>
      <c r="C361" s="18">
        <v>11866900.880000001</v>
      </c>
      <c r="D361" s="18">
        <v>0</v>
      </c>
      <c r="E361" s="18">
        <v>229395.65</v>
      </c>
      <c r="F361" s="18">
        <f t="shared" si="54"/>
        <v>11637505.23</v>
      </c>
      <c r="G361" s="19">
        <f t="shared" si="56"/>
        <v>96.729167223595596</v>
      </c>
    </row>
    <row r="362" spans="1:7" ht="24" x14ac:dyDescent="0.25">
      <c r="A362" s="16" t="s">
        <v>549</v>
      </c>
      <c r="B362" s="17" t="s">
        <v>550</v>
      </c>
      <c r="C362" s="18"/>
      <c r="D362" s="18"/>
      <c r="E362" s="18"/>
      <c r="F362" s="18">
        <f t="shared" si="54"/>
        <v>0</v>
      </c>
      <c r="G362" s="19">
        <f t="shared" si="56"/>
        <v>0</v>
      </c>
    </row>
    <row r="363" spans="1:7" ht="24" x14ac:dyDescent="0.25">
      <c r="A363" s="16" t="s">
        <v>551</v>
      </c>
      <c r="B363" s="17" t="s">
        <v>552</v>
      </c>
      <c r="C363" s="18">
        <v>10432159.300000001</v>
      </c>
      <c r="D363" s="18">
        <v>0</v>
      </c>
      <c r="E363" s="18">
        <v>225965.2</v>
      </c>
      <c r="F363" s="18">
        <f t="shared" si="54"/>
        <v>10206194.100000001</v>
      </c>
      <c r="G363" s="19">
        <f t="shared" si="56"/>
        <v>85.034339768824964</v>
      </c>
    </row>
    <row r="364" spans="1:7" x14ac:dyDescent="0.25">
      <c r="A364" s="16" t="s">
        <v>553</v>
      </c>
      <c r="B364" s="17" t="s">
        <v>554</v>
      </c>
      <c r="C364" s="18"/>
      <c r="D364" s="18"/>
      <c r="E364" s="18"/>
      <c r="F364" s="18">
        <f t="shared" si="54"/>
        <v>0</v>
      </c>
      <c r="G364" s="19">
        <f t="shared" si="56"/>
        <v>0</v>
      </c>
    </row>
    <row r="365" spans="1:7" x14ac:dyDescent="0.25">
      <c r="A365" s="16" t="s">
        <v>555</v>
      </c>
      <c r="B365" s="17" t="s">
        <v>556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6"/>
        <v>0</v>
      </c>
    </row>
    <row r="366" spans="1:7" ht="24" x14ac:dyDescent="0.25">
      <c r="A366" s="16" t="s">
        <v>557</v>
      </c>
      <c r="B366" s="17" t="s">
        <v>558</v>
      </c>
      <c r="C366" s="18"/>
      <c r="D366" s="18"/>
      <c r="E366" s="18"/>
      <c r="F366" s="18">
        <f t="shared" si="54"/>
        <v>0</v>
      </c>
      <c r="G366" s="19">
        <f t="shared" si="56"/>
        <v>0</v>
      </c>
    </row>
    <row r="367" spans="1:7" ht="24" x14ac:dyDescent="0.25">
      <c r="A367" s="16" t="s">
        <v>559</v>
      </c>
      <c r="B367" s="17" t="s">
        <v>560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6"/>
        <v>0</v>
      </c>
    </row>
    <row r="368" spans="1:7" x14ac:dyDescent="0.25">
      <c r="A368" s="16" t="s">
        <v>561</v>
      </c>
      <c r="B368" s="17" t="s">
        <v>562</v>
      </c>
      <c r="C368" s="18"/>
      <c r="D368" s="18"/>
      <c r="E368" s="18"/>
      <c r="F368" s="18">
        <f t="shared" si="54"/>
        <v>0</v>
      </c>
      <c r="G368" s="19">
        <f t="shared" si="56"/>
        <v>0</v>
      </c>
    </row>
    <row r="369" spans="1:7" x14ac:dyDescent="0.25">
      <c r="A369" s="16" t="s">
        <v>563</v>
      </c>
      <c r="B369" s="17" t="s">
        <v>564</v>
      </c>
      <c r="C369" s="18">
        <v>0</v>
      </c>
      <c r="D369" s="18">
        <v>0</v>
      </c>
      <c r="E369" s="18">
        <v>0</v>
      </c>
      <c r="F369" s="18">
        <f t="shared" si="54"/>
        <v>0</v>
      </c>
      <c r="G369" s="19">
        <f t="shared" si="56"/>
        <v>0</v>
      </c>
    </row>
    <row r="370" spans="1:7" ht="24" x14ac:dyDescent="0.25">
      <c r="A370" s="16" t="s">
        <v>565</v>
      </c>
      <c r="B370" s="17" t="s">
        <v>566</v>
      </c>
      <c r="C370" s="18"/>
      <c r="D370" s="18"/>
      <c r="E370" s="18"/>
      <c r="F370" s="18">
        <f t="shared" si="54"/>
        <v>0</v>
      </c>
      <c r="G370" s="19">
        <f t="shared" si="56"/>
        <v>0</v>
      </c>
    </row>
    <row r="371" spans="1:7" ht="24" x14ac:dyDescent="0.25">
      <c r="A371" s="16" t="s">
        <v>567</v>
      </c>
      <c r="B371" s="17" t="s">
        <v>568</v>
      </c>
      <c r="C371" s="18">
        <v>0</v>
      </c>
      <c r="D371" s="18">
        <v>0</v>
      </c>
      <c r="E371" s="18">
        <v>0</v>
      </c>
      <c r="F371" s="18">
        <f t="shared" si="54"/>
        <v>0</v>
      </c>
      <c r="G371" s="19">
        <f t="shared" si="56"/>
        <v>0</v>
      </c>
    </row>
    <row r="372" spans="1:7" x14ac:dyDescent="0.25">
      <c r="A372" s="12" t="s">
        <v>569</v>
      </c>
      <c r="B372" s="13" t="s">
        <v>570</v>
      </c>
      <c r="C372" s="14">
        <f>SUM(C373:C374)</f>
        <v>0</v>
      </c>
      <c r="D372" s="14">
        <f>SUM(D373:D374)</f>
        <v>0</v>
      </c>
      <c r="E372" s="14">
        <f>SUM(E373:E374)</f>
        <v>0</v>
      </c>
      <c r="F372" s="14">
        <f>SUM(F373:F374)</f>
        <v>0</v>
      </c>
      <c r="G372" s="15">
        <f t="shared" si="56"/>
        <v>0</v>
      </c>
    </row>
    <row r="373" spans="1:7" x14ac:dyDescent="0.25">
      <c r="A373" s="16" t="s">
        <v>571</v>
      </c>
      <c r="B373" s="17" t="s">
        <v>524</v>
      </c>
      <c r="C373" s="18"/>
      <c r="D373" s="18"/>
      <c r="E373" s="18"/>
      <c r="F373" s="18">
        <f t="shared" si="54"/>
        <v>0</v>
      </c>
      <c r="G373" s="19">
        <f t="shared" si="56"/>
        <v>0</v>
      </c>
    </row>
    <row r="374" spans="1:7" x14ac:dyDescent="0.25">
      <c r="A374" s="16" t="s">
        <v>572</v>
      </c>
      <c r="B374" s="17" t="s">
        <v>526</v>
      </c>
      <c r="C374" s="18">
        <v>0</v>
      </c>
      <c r="D374" s="18">
        <v>0</v>
      </c>
      <c r="E374" s="18">
        <v>0</v>
      </c>
      <c r="F374" s="18">
        <f t="shared" si="54"/>
        <v>0</v>
      </c>
      <c r="G374" s="19">
        <f t="shared" si="56"/>
        <v>0</v>
      </c>
    </row>
    <row r="375" spans="1:7" x14ac:dyDescent="0.25">
      <c r="A375" s="12" t="s">
        <v>573</v>
      </c>
      <c r="B375" s="13" t="s">
        <v>574</v>
      </c>
      <c r="C375" s="14">
        <f>SUM(C376:C380)</f>
        <v>3493000</v>
      </c>
      <c r="D375" s="14">
        <f>SUM(D376:D380)</f>
        <v>2405960.7999999998</v>
      </c>
      <c r="E375" s="14">
        <f>SUM(E376:E380)</f>
        <v>0</v>
      </c>
      <c r="F375" s="14">
        <f>SUM(F376:F380)</f>
        <v>5898960.7999999998</v>
      </c>
      <c r="G375" s="14">
        <f>SUM(G376:G380)</f>
        <v>0</v>
      </c>
    </row>
    <row r="376" spans="1:7" ht="36" x14ac:dyDescent="0.25">
      <c r="A376" s="16" t="s">
        <v>575</v>
      </c>
      <c r="B376" s="17" t="s">
        <v>576</v>
      </c>
      <c r="C376" s="18"/>
      <c r="D376" s="18"/>
      <c r="E376" s="18"/>
      <c r="F376" s="18">
        <f t="shared" ref="F376:F396" si="57">C376+D376-E376</f>
        <v>0</v>
      </c>
      <c r="G376" s="19">
        <f>+C376/$D$397*100</f>
        <v>0</v>
      </c>
    </row>
    <row r="377" spans="1:7" ht="36" x14ac:dyDescent="0.25">
      <c r="A377" s="16" t="s">
        <v>577</v>
      </c>
      <c r="B377" s="17" t="s">
        <v>578</v>
      </c>
      <c r="C377" s="18">
        <v>0</v>
      </c>
      <c r="D377" s="18">
        <v>0</v>
      </c>
      <c r="E377" s="18">
        <v>0</v>
      </c>
      <c r="F377" s="18">
        <f t="shared" si="57"/>
        <v>0</v>
      </c>
      <c r="G377" s="19">
        <f>+C377/$D$397*100</f>
        <v>0</v>
      </c>
    </row>
    <row r="378" spans="1:7" ht="24" x14ac:dyDescent="0.25">
      <c r="A378" s="16">
        <v>6320</v>
      </c>
      <c r="B378" s="17" t="s">
        <v>624</v>
      </c>
      <c r="C378" s="18"/>
      <c r="D378" s="18"/>
      <c r="E378" s="18"/>
      <c r="F378" s="18"/>
      <c r="G378" s="19"/>
    </row>
    <row r="379" spans="1:7" ht="24" x14ac:dyDescent="0.25">
      <c r="A379" s="16">
        <v>6324</v>
      </c>
      <c r="B379" s="17" t="s">
        <v>625</v>
      </c>
      <c r="C379" s="18">
        <v>3493000</v>
      </c>
      <c r="D379" s="18">
        <v>0</v>
      </c>
      <c r="E379" s="18">
        <v>0</v>
      </c>
      <c r="F379" s="18">
        <f>C379+D379-E379</f>
        <v>3493000</v>
      </c>
      <c r="G379" s="19"/>
    </row>
    <row r="380" spans="1:7" ht="24" x14ac:dyDescent="0.25">
      <c r="A380" s="16">
        <v>6326</v>
      </c>
      <c r="B380" s="17" t="s">
        <v>696</v>
      </c>
      <c r="C380" s="18">
        <v>0</v>
      </c>
      <c r="D380" s="18">
        <v>2405960.7999999998</v>
      </c>
      <c r="E380" s="18">
        <v>0</v>
      </c>
      <c r="F380" s="18">
        <f>C380+D380-E380</f>
        <v>2405960.7999999998</v>
      </c>
      <c r="G380" s="19"/>
    </row>
    <row r="381" spans="1:7" x14ac:dyDescent="0.25">
      <c r="A381" s="8" t="s">
        <v>579</v>
      </c>
      <c r="B381" s="9" t="s">
        <v>580</v>
      </c>
      <c r="C381" s="10">
        <f>C382+C385+C388+C391+C394</f>
        <v>10000000</v>
      </c>
      <c r="D381" s="10">
        <f t="shared" ref="D381:F381" si="58">D382+D385+D388+D391+D394</f>
        <v>0</v>
      </c>
      <c r="E381" s="10">
        <f t="shared" si="58"/>
        <v>0</v>
      </c>
      <c r="F381" s="10">
        <f t="shared" si="58"/>
        <v>10000000</v>
      </c>
      <c r="G381" s="11">
        <f>+D381/$D$397*100</f>
        <v>0</v>
      </c>
    </row>
    <row r="382" spans="1:7" x14ac:dyDescent="0.25">
      <c r="A382" s="12" t="s">
        <v>581</v>
      </c>
      <c r="B382" s="13" t="s">
        <v>582</v>
      </c>
      <c r="C382" s="14">
        <f>SUM(C383:C384)</f>
        <v>10000000</v>
      </c>
      <c r="D382" s="14">
        <f>SUM(D383:D384)</f>
        <v>0</v>
      </c>
      <c r="E382" s="14">
        <f>SUM(E383:E384)</f>
        <v>0</v>
      </c>
      <c r="F382" s="14">
        <f>SUM(F383:F384)</f>
        <v>10000000</v>
      </c>
      <c r="G382" s="15">
        <f t="shared" ref="G382:G396" si="59">+C382/$D$397*100</f>
        <v>81.511734362439199</v>
      </c>
    </row>
    <row r="383" spans="1:7" ht="24" x14ac:dyDescent="0.25">
      <c r="A383" s="16" t="s">
        <v>583</v>
      </c>
      <c r="B383" s="17" t="s">
        <v>584</v>
      </c>
      <c r="C383" s="18"/>
      <c r="D383" s="18"/>
      <c r="E383" s="18"/>
      <c r="F383" s="18">
        <f t="shared" si="57"/>
        <v>0</v>
      </c>
      <c r="G383" s="19">
        <f t="shared" si="59"/>
        <v>0</v>
      </c>
    </row>
    <row r="384" spans="1:7" ht="24" x14ac:dyDescent="0.25">
      <c r="A384" s="16" t="s">
        <v>585</v>
      </c>
      <c r="B384" s="17" t="s">
        <v>586</v>
      </c>
      <c r="C384" s="18">
        <v>10000000</v>
      </c>
      <c r="D384" s="18">
        <v>0</v>
      </c>
      <c r="E384" s="18">
        <v>0</v>
      </c>
      <c r="F384" s="18">
        <f t="shared" si="57"/>
        <v>10000000</v>
      </c>
      <c r="G384" s="19">
        <f t="shared" si="59"/>
        <v>81.511734362439199</v>
      </c>
    </row>
    <row r="385" spans="1:7" x14ac:dyDescent="0.25">
      <c r="A385" s="12" t="s">
        <v>587</v>
      </c>
      <c r="B385" s="13" t="s">
        <v>588</v>
      </c>
      <c r="C385" s="14">
        <f>SUM(C386:C387)</f>
        <v>0</v>
      </c>
      <c r="D385" s="14">
        <f>SUM(D386:D387)</f>
        <v>0</v>
      </c>
      <c r="E385" s="14">
        <f>SUM(E386:E387)</f>
        <v>0</v>
      </c>
      <c r="F385" s="14">
        <f>SUM(F386:F387)</f>
        <v>0</v>
      </c>
      <c r="G385" s="15">
        <f t="shared" si="59"/>
        <v>0</v>
      </c>
    </row>
    <row r="386" spans="1:7" ht="24" x14ac:dyDescent="0.25">
      <c r="A386" s="16" t="s">
        <v>589</v>
      </c>
      <c r="B386" s="17" t="s">
        <v>590</v>
      </c>
      <c r="C386" s="18"/>
      <c r="D386" s="18"/>
      <c r="E386" s="18"/>
      <c r="F386" s="18">
        <f t="shared" si="57"/>
        <v>0</v>
      </c>
      <c r="G386" s="19">
        <f t="shared" si="59"/>
        <v>0</v>
      </c>
    </row>
    <row r="387" spans="1:7" ht="24" x14ac:dyDescent="0.25">
      <c r="A387" s="16" t="s">
        <v>591</v>
      </c>
      <c r="B387" s="17" t="s">
        <v>592</v>
      </c>
      <c r="C387" s="18">
        <v>0</v>
      </c>
      <c r="D387" s="18">
        <v>0</v>
      </c>
      <c r="E387" s="18">
        <v>0</v>
      </c>
      <c r="F387" s="18">
        <f t="shared" si="57"/>
        <v>0</v>
      </c>
      <c r="G387" s="19">
        <f t="shared" si="59"/>
        <v>0</v>
      </c>
    </row>
    <row r="388" spans="1:7" x14ac:dyDescent="0.25">
      <c r="A388" s="12" t="s">
        <v>593</v>
      </c>
      <c r="B388" s="13" t="s">
        <v>594</v>
      </c>
      <c r="C388" s="14">
        <f>SUM(C389:C390)</f>
        <v>0</v>
      </c>
      <c r="D388" s="14">
        <f>SUM(D389:D390)</f>
        <v>0</v>
      </c>
      <c r="E388" s="14">
        <f>SUM(E389:E390)</f>
        <v>0</v>
      </c>
      <c r="F388" s="14">
        <f>SUM(F389:F390)</f>
        <v>0</v>
      </c>
      <c r="G388" s="15">
        <f t="shared" si="59"/>
        <v>0</v>
      </c>
    </row>
    <row r="389" spans="1:7" x14ac:dyDescent="0.25">
      <c r="A389" s="16" t="s">
        <v>595</v>
      </c>
      <c r="B389" s="17" t="s">
        <v>596</v>
      </c>
      <c r="C389" s="18"/>
      <c r="D389" s="18"/>
      <c r="E389" s="18"/>
      <c r="F389" s="18">
        <f t="shared" si="57"/>
        <v>0</v>
      </c>
      <c r="G389" s="19">
        <f t="shared" si="59"/>
        <v>0</v>
      </c>
    </row>
    <row r="390" spans="1:7" x14ac:dyDescent="0.25">
      <c r="A390" s="16" t="s">
        <v>597</v>
      </c>
      <c r="B390" s="17" t="s">
        <v>598</v>
      </c>
      <c r="C390" s="18">
        <v>0</v>
      </c>
      <c r="D390" s="18">
        <v>0</v>
      </c>
      <c r="E390" s="18">
        <v>0</v>
      </c>
      <c r="F390" s="18">
        <f t="shared" si="57"/>
        <v>0</v>
      </c>
      <c r="G390" s="19">
        <f t="shared" si="59"/>
        <v>0</v>
      </c>
    </row>
    <row r="391" spans="1:7" x14ac:dyDescent="0.25">
      <c r="A391" s="12" t="s">
        <v>599</v>
      </c>
      <c r="B391" s="13" t="s">
        <v>600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5">
        <f t="shared" si="59"/>
        <v>0</v>
      </c>
    </row>
    <row r="392" spans="1:7" x14ac:dyDescent="0.25">
      <c r="A392" s="16" t="s">
        <v>601</v>
      </c>
      <c r="B392" s="17" t="s">
        <v>602</v>
      </c>
      <c r="C392" s="18"/>
      <c r="D392" s="18"/>
      <c r="E392" s="18"/>
      <c r="F392" s="18">
        <f t="shared" si="57"/>
        <v>0</v>
      </c>
      <c r="G392" s="19">
        <f t="shared" si="59"/>
        <v>0</v>
      </c>
    </row>
    <row r="393" spans="1:7" x14ac:dyDescent="0.25">
      <c r="A393" s="16" t="s">
        <v>603</v>
      </c>
      <c r="B393" s="17" t="s">
        <v>604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ht="24" x14ac:dyDescent="0.25">
      <c r="A394" s="12" t="s">
        <v>605</v>
      </c>
      <c r="B394" s="13" t="s">
        <v>606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5">
        <f t="shared" si="59"/>
        <v>0</v>
      </c>
    </row>
    <row r="395" spans="1:7" x14ac:dyDescent="0.25">
      <c r="A395" s="16" t="s">
        <v>607</v>
      </c>
      <c r="B395" s="17" t="s">
        <v>608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x14ac:dyDescent="0.25">
      <c r="A396" s="16" t="s">
        <v>609</v>
      </c>
      <c r="B396" s="17" t="s">
        <v>610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24"/>
      <c r="B397" s="25" t="s">
        <v>611</v>
      </c>
      <c r="C397" s="26">
        <f>C6+C57+C150+C266+C289+C347+C381</f>
        <v>209380740</v>
      </c>
      <c r="D397" s="26">
        <f>D6+D57+D150+D266+D289+D347+D381</f>
        <v>12268172.280000001</v>
      </c>
      <c r="E397" s="26">
        <f>E6+E57+E150+E266+E289+E347+E381</f>
        <v>9862211.4800000004</v>
      </c>
      <c r="F397" s="26">
        <f>F6+F57+F150+F266+F289+F347+F381</f>
        <v>211786700.80000001</v>
      </c>
      <c r="G397" s="27">
        <v>100</v>
      </c>
    </row>
    <row r="398" spans="1:7" x14ac:dyDescent="0.25">
      <c r="A398" s="1"/>
      <c r="B398" s="28"/>
      <c r="C398" s="29"/>
      <c r="D398" s="29"/>
      <c r="E398" s="29"/>
      <c r="F398" s="29"/>
      <c r="G398" s="1"/>
    </row>
    <row r="399" spans="1:7" x14ac:dyDescent="0.25">
      <c r="A399" s="1"/>
      <c r="B399" s="28"/>
      <c r="C399" s="29"/>
      <c r="D399" s="29"/>
      <c r="E399" s="29"/>
      <c r="F399" s="29"/>
      <c r="G399" s="1"/>
    </row>
    <row r="403" spans="8:8" x14ac:dyDescent="0.25">
      <c r="H403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2019-10-22T21:52:11Z</dcterms:modified>
</cp:coreProperties>
</file>